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udel1\Documents\00.QA Specialist wBU\99.BlankTemplates\"/>
    </mc:Choice>
  </mc:AlternateContent>
  <bookViews>
    <workbookView xWindow="0" yWindow="0" windowWidth="23040" windowHeight="10668" activeTab="1"/>
  </bookViews>
  <sheets>
    <sheet name="ACTIVE SDA" sheetId="21" r:id="rId1"/>
    <sheet name="18_January_Calls" sheetId="17" r:id="rId2"/>
    <sheet name="18_January_Tickets" sheetId="18" r:id="rId3"/>
    <sheet name="18_February_Calls" sheetId="14" r:id="rId4"/>
    <sheet name="18_February_Tickets" sheetId="16" r:id="rId5"/>
    <sheet name="18_March_Calls" sheetId="19" r:id="rId6"/>
    <sheet name="18_March_Tickets" sheetId="20" r:id="rId7"/>
    <sheet name="Values" sheetId="22" r:id="rId8"/>
  </sheets>
  <definedNames>
    <definedName name="_xlnm._FilterDatabase" localSheetId="0" hidden="1">'ACTIVE SDA'!$A$2:$J$65</definedName>
    <definedName name="GoToCalls01_1027">'18_January_Tickets'!$D$2:$D$28</definedName>
    <definedName name="GoToCalls01_1132">'18_January_Tickets'!$M$2:$M$28</definedName>
    <definedName name="GoToCalls01_1167">'18_January_Tickets'!$V$2:$V$28</definedName>
    <definedName name="GoToCalls01_1212">'18_January_Tickets'!$AA$2:$AA$28</definedName>
    <definedName name="GoToCalls01_1279">'18_January_Tickets'!$AJ$2:$AJ$28</definedName>
    <definedName name="GoToCalls01_Agent">'18_January_Tickets'!$AR$2:$AR$28</definedName>
    <definedName name="GoToCalls02_1027">'18_February_Tickets'!$D$2:$D$28</definedName>
    <definedName name="GoToCalls02_1132">'18_February_Tickets'!$M$2:$M$28</definedName>
    <definedName name="GoToCalls02_1167">'18_February_Tickets'!$V$2:$V$28</definedName>
    <definedName name="GoToCalls02_1212">'18_February_Tickets'!$AA$2:$AA$28</definedName>
    <definedName name="GoToCalls02_1279">'18_February_Tickets'!$AJ$2:$AJ$28</definedName>
    <definedName name="GoToCalls02_Agent">'18_February_Tickets'!$AR$2:$AR$28</definedName>
    <definedName name="GoToCalls03_1027">'18_March_Tickets'!$D$2:$D$28</definedName>
    <definedName name="GoToCalls03_1132">'18_March_Tickets'!$M$2:$M$28</definedName>
    <definedName name="GoToCalls03_1167">'18_March_Tickets'!$V$2:$V$28</definedName>
    <definedName name="GoToCalls03_1212">'18_March_Tickets'!$AA$2:$AA$28</definedName>
    <definedName name="GoToCalls03_1279">'18_March_Tickets'!$AJ$2:$AJ$28</definedName>
    <definedName name="GoToCalls03_Agent">'18_March_Tickets'!$AR$2:$AR$28</definedName>
    <definedName name="GoToTix01_1027">'18_January_Calls'!$D$2:$D$32</definedName>
    <definedName name="GoToTix01_1132">'18_January_Calls'!$M$2:$M$32</definedName>
    <definedName name="GoToTix01_1167">'18_January_Calls'!$V$2:$V$32</definedName>
    <definedName name="GoToTix01_1212">'18_January_Calls'!$AA$2:$AA$32</definedName>
    <definedName name="GoToTix01_1279">'18_January_Calls'!$AJ$2:$AJ$32</definedName>
    <definedName name="GoToTix01_Agent">'18_January_Calls'!$AR$2:$AR$32</definedName>
    <definedName name="GoToTix02_1027">'18_February_Calls'!$D$2:$D$32</definedName>
    <definedName name="GoToTix02_1132">'18_February_Calls'!$M$2:$M$32</definedName>
    <definedName name="GoToTix02_1167">'18_February_Calls'!$V$2:$V$32</definedName>
    <definedName name="GoToTix02_1212">'18_February_Calls'!$AA$2:$AA$32</definedName>
    <definedName name="GoToTix02_1279">'18_February_Calls'!$AJ$2:$AJ$32</definedName>
    <definedName name="GoToTix02_Agent">'18_February_Calls'!$AR$2:$AR$32</definedName>
    <definedName name="GoToTix03_1027">'18_March_Calls'!$D$2:$D$32</definedName>
    <definedName name="GoToTix03_1132">'18_March_Calls'!$M$2:$M$32</definedName>
    <definedName name="GoToTix03_1167">'18_March_Calls'!$V$2:$V$32</definedName>
    <definedName name="GoToTix03_1212">'18_March_Calls'!$AA$2:$AA$32</definedName>
    <definedName name="GoToTix03_1279">'18_March_Calls'!$AJ$2:$AJ$32</definedName>
    <definedName name="GoToTix03_Agent">'18_March_Calls'!$AR$2:$AR$32</definedName>
    <definedName name="ICE_AGENT">Values!$A$1:$A$59</definedName>
    <definedName name="NEWER">#REF!</definedName>
    <definedName name="WYETH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2" i="19" l="1"/>
  <c r="AR32" i="19"/>
  <c r="AQ32" i="19"/>
  <c r="AP32" i="19"/>
  <c r="AO32" i="19"/>
  <c r="AN32" i="19"/>
  <c r="AM32" i="19"/>
  <c r="AL32" i="19"/>
  <c r="AK32" i="19"/>
  <c r="AJ32" i="19"/>
  <c r="AI32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AS31" i="19"/>
  <c r="AR31" i="19"/>
  <c r="AQ31" i="19"/>
  <c r="AP31" i="19"/>
  <c r="AO31" i="19"/>
  <c r="AN31" i="19"/>
  <c r="AM31" i="19"/>
  <c r="AL31" i="19"/>
  <c r="AK31" i="19"/>
  <c r="AJ31" i="19"/>
  <c r="AI31" i="19"/>
  <c r="AH31" i="19"/>
  <c r="AG31" i="19"/>
  <c r="AF31" i="19"/>
  <c r="AE31" i="19"/>
  <c r="AD31" i="19"/>
  <c r="AC31" i="19"/>
  <c r="AB31" i="19"/>
  <c r="AA31" i="19"/>
  <c r="Z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AU31" i="19" s="1"/>
  <c r="C31" i="19"/>
  <c r="AS29" i="19"/>
  <c r="AR29" i="19"/>
  <c r="AQ29" i="19"/>
  <c r="AP29" i="19"/>
  <c r="AO29" i="19"/>
  <c r="AN29" i="19"/>
  <c r="AM29" i="19"/>
  <c r="AL29" i="19"/>
  <c r="AK29" i="19"/>
  <c r="AJ29" i="19"/>
  <c r="AI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U28" i="19"/>
  <c r="AS27" i="19"/>
  <c r="AR27" i="19"/>
  <c r="AQ27" i="19"/>
  <c r="AP27" i="19"/>
  <c r="AO27" i="19"/>
  <c r="AN27" i="19"/>
  <c r="AM27" i="19"/>
  <c r="AL27" i="19"/>
  <c r="AK27" i="19"/>
  <c r="AJ27" i="19"/>
  <c r="AI27" i="19"/>
  <c r="AH27" i="19"/>
  <c r="AG27" i="19"/>
  <c r="AF27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AU26" i="19"/>
  <c r="AU25" i="19"/>
  <c r="AU24" i="19"/>
  <c r="AU23" i="19"/>
  <c r="AU22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U19" i="19"/>
  <c r="AU18" i="19"/>
  <c r="AU17" i="19"/>
  <c r="AU16" i="19"/>
  <c r="AU15" i="19"/>
  <c r="AU14" i="19"/>
  <c r="AS12" i="19"/>
  <c r="AR12" i="19"/>
  <c r="AQ12" i="19"/>
  <c r="AP12" i="19"/>
  <c r="AO12" i="19"/>
  <c r="AN12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AU11" i="19"/>
  <c r="AU10" i="19"/>
  <c r="AU9" i="19"/>
  <c r="AU8" i="19"/>
  <c r="AU7" i="19"/>
  <c r="AU6" i="19"/>
  <c r="AS32" i="14"/>
  <c r="AR32" i="14"/>
  <c r="AQ32" i="14"/>
  <c r="AP32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AS31" i="14"/>
  <c r="AR31" i="14"/>
  <c r="AQ31" i="14"/>
  <c r="AP31" i="14"/>
  <c r="AO31" i="14"/>
  <c r="AN31" i="14"/>
  <c r="AM31" i="14"/>
  <c r="AL31" i="14"/>
  <c r="AK31" i="14"/>
  <c r="AJ31" i="14"/>
  <c r="AI31" i="14"/>
  <c r="AH31" i="14"/>
  <c r="AG31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AU31" i="14" s="1"/>
  <c r="C31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U28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AU26" i="14"/>
  <c r="AU25" i="14"/>
  <c r="AU24" i="14"/>
  <c r="AU23" i="14"/>
  <c r="AU22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AU19" i="14"/>
  <c r="AU18" i="14"/>
  <c r="AU17" i="14"/>
  <c r="AU16" i="14"/>
  <c r="AU15" i="14"/>
  <c r="AU14" i="14"/>
  <c r="AS12" i="14"/>
  <c r="AR12" i="14"/>
  <c r="AQ12" i="14"/>
  <c r="AP12" i="14"/>
  <c r="AO12" i="14"/>
  <c r="AN12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AU11" i="14"/>
  <c r="AU10" i="14"/>
  <c r="AU9" i="14"/>
  <c r="AU8" i="14"/>
  <c r="AU7" i="14"/>
  <c r="AU6" i="14"/>
  <c r="AS28" i="20"/>
  <c r="AR28" i="20"/>
  <c r="AQ28" i="20"/>
  <c r="AP28" i="20"/>
  <c r="AO28" i="20"/>
  <c r="AN28" i="20"/>
  <c r="AM28" i="20"/>
  <c r="AL28" i="20"/>
  <c r="AK28" i="20"/>
  <c r="AJ28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S27" i="20"/>
  <c r="AR27" i="20"/>
  <c r="AQ27" i="20"/>
  <c r="AP27" i="20"/>
  <c r="AO27" i="20"/>
  <c r="AN27" i="20"/>
  <c r="AM27" i="20"/>
  <c r="AL27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AU27" i="20" s="1"/>
  <c r="E27" i="20"/>
  <c r="D27" i="20"/>
  <c r="C27" i="20"/>
  <c r="AS25" i="20"/>
  <c r="AR25" i="20"/>
  <c r="AQ25" i="20"/>
  <c r="AP25" i="20"/>
  <c r="AO25" i="20"/>
  <c r="AN25" i="20"/>
  <c r="AM25" i="20"/>
  <c r="AL25" i="20"/>
  <c r="AK25" i="20"/>
  <c r="AJ25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U24" i="20"/>
  <c r="AS23" i="20"/>
  <c r="AR23" i="20"/>
  <c r="AQ23" i="20"/>
  <c r="AP23" i="20"/>
  <c r="AO23" i="20"/>
  <c r="AN23" i="20"/>
  <c r="AM23" i="20"/>
  <c r="AL23" i="20"/>
  <c r="AK23" i="20"/>
  <c r="AJ23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AU21" i="20"/>
  <c r="AS19" i="20"/>
  <c r="AR19" i="20"/>
  <c r="AQ19" i="20"/>
  <c r="AP19" i="20"/>
  <c r="AO19" i="20"/>
  <c r="AN19" i="20"/>
  <c r="AM19" i="20"/>
  <c r="AL19" i="20"/>
  <c r="AK19" i="20"/>
  <c r="AJ19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AU18" i="20"/>
  <c r="AU17" i="20"/>
  <c r="AS15" i="20"/>
  <c r="AR15" i="20"/>
  <c r="AQ15" i="20"/>
  <c r="AP15" i="20"/>
  <c r="AO15" i="20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AU14" i="20"/>
  <c r="AU13" i="20"/>
  <c r="AU12" i="20"/>
  <c r="AU11" i="20"/>
  <c r="AU10" i="20"/>
  <c r="AU9" i="20"/>
  <c r="AU8" i="20"/>
  <c r="AU7" i="20"/>
  <c r="AU6" i="20"/>
  <c r="AU5" i="20"/>
  <c r="AS28" i="16"/>
  <c r="AR28" i="16"/>
  <c r="AQ28" i="16"/>
  <c r="AP28" i="16"/>
  <c r="AO28" i="16"/>
  <c r="AN28" i="16"/>
  <c r="AM28" i="16"/>
  <c r="AL28" i="16"/>
  <c r="AK28" i="16"/>
  <c r="AJ28" i="16"/>
  <c r="AI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S27" i="16"/>
  <c r="AR27" i="16"/>
  <c r="AQ27" i="16"/>
  <c r="AP27" i="16"/>
  <c r="AO27" i="16"/>
  <c r="AN27" i="16"/>
  <c r="AM27" i="16"/>
  <c r="AL27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AU27" i="16" s="1"/>
  <c r="C27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AU24" i="16"/>
  <c r="AS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AU21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AU18" i="16"/>
  <c r="AU17" i="16"/>
  <c r="AS15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C28" i="16" s="1"/>
  <c r="AU14" i="16"/>
  <c r="AU13" i="16"/>
  <c r="AU12" i="16"/>
  <c r="AU11" i="16"/>
  <c r="AU10" i="16"/>
  <c r="AU9" i="16"/>
  <c r="AU8" i="16"/>
  <c r="AU7" i="16"/>
  <c r="AU6" i="16"/>
  <c r="AU5" i="16"/>
  <c r="D3" i="18" l="1"/>
  <c r="D3" i="16"/>
  <c r="D3" i="20"/>
  <c r="D3" i="19"/>
  <c r="D3" i="14"/>
  <c r="D3" i="17"/>
  <c r="E25" i="18" l="1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AI25" i="18"/>
  <c r="AJ25" i="18"/>
  <c r="AK25" i="18"/>
  <c r="AL25" i="18"/>
  <c r="AM25" i="18"/>
  <c r="AN25" i="18"/>
  <c r="AO25" i="18"/>
  <c r="AP25" i="18"/>
  <c r="AQ25" i="18"/>
  <c r="AR25" i="18"/>
  <c r="AS25" i="18"/>
  <c r="D25" i="18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AS29" i="17"/>
  <c r="D29" i="17"/>
  <c r="E31" i="17" l="1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AS31" i="17"/>
  <c r="AU31" i="17" s="1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AS32" i="17"/>
  <c r="D32" i="17"/>
  <c r="D31" i="17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AI27" i="18"/>
  <c r="AJ27" i="18"/>
  <c r="AK27" i="18"/>
  <c r="AL27" i="18"/>
  <c r="AM27" i="18"/>
  <c r="AN27" i="18"/>
  <c r="AO27" i="18"/>
  <c r="AP27" i="18"/>
  <c r="AQ27" i="18"/>
  <c r="AR27" i="18"/>
  <c r="AS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28" i="18"/>
  <c r="AJ28" i="18"/>
  <c r="AK28" i="18"/>
  <c r="AL28" i="18"/>
  <c r="AM28" i="18"/>
  <c r="AN28" i="18"/>
  <c r="AO28" i="18"/>
  <c r="AP28" i="18"/>
  <c r="AQ28" i="18"/>
  <c r="AR28" i="18"/>
  <c r="AS28" i="18"/>
  <c r="D28" i="18"/>
  <c r="D27" i="18"/>
  <c r="AU27" i="18" l="1"/>
  <c r="C27" i="18"/>
  <c r="AU24" i="18"/>
  <c r="AS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AU21" i="18"/>
  <c r="AS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AU18" i="18"/>
  <c r="AU17" i="18"/>
  <c r="AS15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C28" i="18" s="1"/>
  <c r="AU14" i="18"/>
  <c r="AU13" i="18"/>
  <c r="AU12" i="18"/>
  <c r="AU11" i="18"/>
  <c r="AU10" i="18"/>
  <c r="AU9" i="18"/>
  <c r="AU8" i="18"/>
  <c r="AU7" i="18"/>
  <c r="AU6" i="18"/>
  <c r="AU5" i="18"/>
  <c r="C32" i="17" l="1"/>
  <c r="C31" i="17"/>
  <c r="AU28" i="17"/>
  <c r="AS27" i="17"/>
  <c r="AR27" i="17"/>
  <c r="AQ27" i="17"/>
  <c r="AP27" i="17"/>
  <c r="AO27" i="17"/>
  <c r="AN27" i="17"/>
  <c r="AM27" i="17"/>
  <c r="AL27" i="17"/>
  <c r="AK27" i="17"/>
  <c r="AJ27" i="17"/>
  <c r="AI27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AU26" i="17"/>
  <c r="AU25" i="17"/>
  <c r="AU24" i="17"/>
  <c r="AU23" i="17"/>
  <c r="AU22" i="17"/>
  <c r="AS20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AU19" i="17"/>
  <c r="AU18" i="17"/>
  <c r="AU17" i="17"/>
  <c r="AU16" i="17"/>
  <c r="AU15" i="17"/>
  <c r="AU14" i="17"/>
  <c r="AS12" i="17"/>
  <c r="AR12" i="17"/>
  <c r="AQ12" i="17"/>
  <c r="AP12" i="17"/>
  <c r="AO12" i="17"/>
  <c r="AN12" i="17"/>
  <c r="AM12" i="17"/>
  <c r="AL12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AU11" i="17"/>
  <c r="AU10" i="17"/>
  <c r="AU9" i="17"/>
  <c r="AU8" i="17"/>
  <c r="AU7" i="17"/>
  <c r="AU6" i="17"/>
</calcChain>
</file>

<file path=xl/sharedStrings.xml><?xml version="1.0" encoding="utf-8"?>
<sst xmlns="http://schemas.openxmlformats.org/spreadsheetml/2006/main" count="1074" uniqueCount="394">
  <si>
    <t xml:space="preserve"> </t>
  </si>
  <si>
    <t>January</t>
  </si>
  <si>
    <t>TICKETS</t>
  </si>
  <si>
    <t>1027_Hosea</t>
  </si>
  <si>
    <t>1030_Guy</t>
  </si>
  <si>
    <t>1036_Bouh</t>
  </si>
  <si>
    <t>1038_Rod</t>
  </si>
  <si>
    <t>1042_Claude</t>
  </si>
  <si>
    <t>1049_Patrice</t>
  </si>
  <si>
    <t>1061_Debbie</t>
  </si>
  <si>
    <t>1064_Nathalie</t>
  </si>
  <si>
    <t>1132_Michel</t>
  </si>
  <si>
    <t>1133_Andrei</t>
  </si>
  <si>
    <t>1134_Bob</t>
  </si>
  <si>
    <t>1135_Mounkaila</t>
  </si>
  <si>
    <t>1141_Ahmed</t>
  </si>
  <si>
    <t>1142_Arnauld</t>
  </si>
  <si>
    <t>1144_Moctar</t>
  </si>
  <si>
    <t>1167_Hakim</t>
  </si>
  <si>
    <t>1168_Clifford</t>
  </si>
  <si>
    <t>1173_Moubarak</t>
  </si>
  <si>
    <t>1193_Alain</t>
  </si>
  <si>
    <t>1194_WillyBlaise</t>
  </si>
  <si>
    <t>1212_Matt</t>
  </si>
  <si>
    <t>1216_Ebenezer</t>
  </si>
  <si>
    <t>1219_Amadou</t>
  </si>
  <si>
    <t>1228_Dini</t>
  </si>
  <si>
    <t>1233_Emerson</t>
  </si>
  <si>
    <t>1246_Daniel</t>
  </si>
  <si>
    <t>1262_Ismael</t>
  </si>
  <si>
    <t>1266_Iris</t>
  </si>
  <si>
    <t>1270_Manasse</t>
  </si>
  <si>
    <t>1279_Mihai</t>
  </si>
  <si>
    <t>1280_Ketsia</t>
  </si>
  <si>
    <t>1281_Abdoulkader</t>
  </si>
  <si>
    <t>1282_Alex</t>
  </si>
  <si>
    <t>1283_Blaise</t>
  </si>
  <si>
    <t>1290_Fidèle</t>
  </si>
  <si>
    <t>1293_PolaNicole</t>
  </si>
  <si>
    <t>1299_Jessica</t>
  </si>
  <si>
    <t>ESD Ticket audit documentation</t>
  </si>
  <si>
    <t>Was the appropriate summary format used?</t>
  </si>
  <si>
    <t>Was the issue description captured correctly in the ticket?</t>
  </si>
  <si>
    <t>Does the summary accurately sum up the description of the problem in the ticket?</t>
  </si>
  <si>
    <t>Was the proper template used for the ticket? (F)</t>
  </si>
  <si>
    <t>Are there spelling/grammatical errors?</t>
  </si>
  <si>
    <t>Was a priority assessment created (F)/Was the priority assessed correctly/Was an incident created? (F)</t>
  </si>
  <si>
    <t>Was a high/critical checklist filled out? (if applicable) (F)</t>
  </si>
  <si>
    <t>Was the Correct CI captured in the ticket?</t>
  </si>
  <si>
    <t>Was there proper logs left on the ticket?</t>
  </si>
  <si>
    <t>Was the correct resolution Process followed in the ticket?</t>
  </si>
  <si>
    <t>above Section Total</t>
  </si>
  <si>
    <t>ESD Ticket audit Assigning and Accuracy of ticket Created</t>
  </si>
  <si>
    <t>Was the ticket Assigned to the correct resolver group as per process?</t>
  </si>
  <si>
    <t>Was the correct process followed/Was the correct ticket created?</t>
  </si>
  <si>
    <t xml:space="preserve">ESD Ticket audit Mandatory Fields </t>
  </si>
  <si>
    <t>Were all the mandatory fields filled?</t>
  </si>
  <si>
    <t>Overall comments</t>
  </si>
  <si>
    <t>TOTAL</t>
  </si>
  <si>
    <t>SECTIONS TOTAL</t>
  </si>
  <si>
    <t>CALLS</t>
  </si>
  <si>
    <t>1147_Steve</t>
  </si>
  <si>
    <t>ICE_AGENT</t>
  </si>
  <si>
    <t>Greeting/Closing</t>
  </si>
  <si>
    <t>Listening Skills</t>
  </si>
  <si>
    <t>Slang, Jargon, Dual Language</t>
  </si>
  <si>
    <t>Effective Speaking, Accent Comprehension, Cultural Awareness</t>
  </si>
  <si>
    <t>Call Control</t>
  </si>
  <si>
    <t xml:space="preserve">Professional attitude: Professional attitude </t>
  </si>
  <si>
    <t>Requesting and validating customer details</t>
  </si>
  <si>
    <t>Presence of Documentation / Accuracy of Documentation</t>
  </si>
  <si>
    <t>All pertinent information captured - all pertinent information provided to the caller</t>
  </si>
  <si>
    <t>Follow up information provided</t>
  </si>
  <si>
    <t>Security Policies:  Process Adherence. (F)</t>
  </si>
  <si>
    <t>Call Release/Call Adherence. (F)</t>
  </si>
  <si>
    <t>Symptom information gathering / Fact finding, and Cause Isolation</t>
  </si>
  <si>
    <t xml:space="preserve">Resolution Accuracy. </t>
  </si>
  <si>
    <t>Match Customer Skill Level/Confirm Problem Resolution/ Educate customer by explaining Resolution</t>
  </si>
  <si>
    <t>Expectations Setting/Ownership</t>
  </si>
  <si>
    <t>Other</t>
  </si>
  <si>
    <t>TOTAL INDIVIDUAL ITEMS SCORE</t>
  </si>
  <si>
    <t>TOTAL SECTION SCORE</t>
  </si>
  <si>
    <t>Totals</t>
  </si>
  <si>
    <t>CUMULATIVE CALLS</t>
  </si>
  <si>
    <t xml:space="preserve"> SoftSkills</t>
  </si>
  <si>
    <t xml:space="preserve"> SoftSkills 01</t>
  </si>
  <si>
    <t xml:space="preserve"> SoftSkills 02</t>
  </si>
  <si>
    <t xml:space="preserve"> SoftSkills 03</t>
  </si>
  <si>
    <t xml:space="preserve"> SoftSkills 04</t>
  </si>
  <si>
    <t xml:space="preserve"> SoftSkills 05</t>
  </si>
  <si>
    <t xml:space="preserve"> SoftSkills 06</t>
  </si>
  <si>
    <t xml:space="preserve"> Process</t>
  </si>
  <si>
    <t xml:space="preserve"> Process 01</t>
  </si>
  <si>
    <t xml:space="preserve"> Process 02</t>
  </si>
  <si>
    <t xml:space="preserve"> Process 03</t>
  </si>
  <si>
    <t xml:space="preserve"> Process 04</t>
  </si>
  <si>
    <t xml:space="preserve"> Process 05</t>
  </si>
  <si>
    <t xml:space="preserve"> Process 06</t>
  </si>
  <si>
    <t xml:space="preserve"> Technical/Problem Resolution</t>
  </si>
  <si>
    <t xml:space="preserve"> Technical 01</t>
  </si>
  <si>
    <t xml:space="preserve"> Technical 02</t>
  </si>
  <si>
    <t xml:space="preserve"> Technical 03</t>
  </si>
  <si>
    <t xml:space="preserve"> Technical 04</t>
  </si>
  <si>
    <t xml:space="preserve"> Total</t>
  </si>
  <si>
    <t>2018 January</t>
  </si>
  <si>
    <t>FULL</t>
  </si>
  <si>
    <t>GoToCalls</t>
  </si>
  <si>
    <t>GoToTix</t>
  </si>
  <si>
    <t>Follow up information &amp; Ticket provided</t>
  </si>
  <si>
    <t>Adjustments ------&gt;&gt;</t>
  </si>
  <si>
    <t>AUTOFAIL</t>
  </si>
  <si>
    <t>AUTOFAILS</t>
  </si>
  <si>
    <t>February 2018</t>
  </si>
  <si>
    <t>January 2018</t>
  </si>
  <si>
    <t>AVERAGE</t>
  </si>
  <si>
    <t>Ticket#</t>
  </si>
  <si>
    <t>March 2018</t>
  </si>
  <si>
    <t>CUMULATIVE TIX</t>
  </si>
  <si>
    <t>New agent</t>
  </si>
  <si>
    <t>JEAN-CALVIN.TOUKO</t>
  </si>
  <si>
    <t>Touko, Jean Calvin</t>
  </si>
  <si>
    <t>Jean Calvin Touko</t>
  </si>
  <si>
    <t>SHIFT LEAD</t>
  </si>
  <si>
    <t xml:space="preserve">IPFHDV7   </t>
  </si>
  <si>
    <t>MICHAEL.WILSON</t>
  </si>
  <si>
    <t>Wilson, Michael (E)</t>
  </si>
  <si>
    <t>Michael Wilson</t>
  </si>
  <si>
    <t>Junior</t>
  </si>
  <si>
    <t>IPFHDGT</t>
  </si>
  <si>
    <t>BOB.TSHITUKA</t>
  </si>
  <si>
    <t>Tshituka, Bob</t>
  </si>
  <si>
    <t>Bob Tshituka</t>
  </si>
  <si>
    <t xml:space="preserve">IPFHDS5  </t>
  </si>
  <si>
    <t>ROD.TOWEY</t>
  </si>
  <si>
    <t>Towey, Rod</t>
  </si>
  <si>
    <t>Rod Towey</t>
  </si>
  <si>
    <t>CARLOS.TOUSSAINT-SANCHEZ</t>
  </si>
  <si>
    <t>Toussaint-Sanchez , Carlos</t>
  </si>
  <si>
    <t xml:space="preserve">Carlos Toussaint-Sanchez </t>
  </si>
  <si>
    <t>Senior</t>
  </si>
  <si>
    <t xml:space="preserve">IPFHDU6  </t>
  </si>
  <si>
    <t>KETSIA.ST-LOUISNOEL</t>
  </si>
  <si>
    <t>St-Louis Noel, Ketsia</t>
  </si>
  <si>
    <t>Ketsia St-Louis Noel</t>
  </si>
  <si>
    <t>IPFHDBJ</t>
  </si>
  <si>
    <t>CHRISTOPHER.STILLWELL</t>
  </si>
  <si>
    <t>Stillwell, Christopher (E)</t>
  </si>
  <si>
    <t>Christopher Stillwell</t>
  </si>
  <si>
    <t xml:space="preserve">IPFHDS6 </t>
  </si>
  <si>
    <t>AMADOU.SOW</t>
  </si>
  <si>
    <t>Sow, Amadou</t>
  </si>
  <si>
    <t>Amadou Sow</t>
  </si>
  <si>
    <t>IPFHDFR</t>
  </si>
  <si>
    <t>FIDELE.RWOGERA</t>
  </si>
  <si>
    <t>Rwogera, Fidele</t>
  </si>
  <si>
    <t>Fidèle Rwogera</t>
  </si>
  <si>
    <t xml:space="preserve">IPFHDM6 </t>
  </si>
  <si>
    <t>DONALD.ROSS</t>
  </si>
  <si>
    <t>Ross, Donald</t>
  </si>
  <si>
    <t>Donald Ross</t>
  </si>
  <si>
    <t xml:space="preserve">IPFHDU8  </t>
  </si>
  <si>
    <t>CLAUDE.RONDEAU</t>
  </si>
  <si>
    <t>Rondeau, Claude</t>
  </si>
  <si>
    <t>Claude Rondeau</t>
  </si>
  <si>
    <t>SME</t>
  </si>
  <si>
    <t>IPFHDU4</t>
  </si>
  <si>
    <t>LUC.PLASSY2</t>
  </si>
  <si>
    <t>Plassy, Luc</t>
  </si>
  <si>
    <t>Luc Plassy</t>
  </si>
  <si>
    <t>IPFHDB6</t>
  </si>
  <si>
    <t>ANDRE.PELLAND</t>
  </si>
  <si>
    <t>Pelland, André (Student) (P.T)</t>
  </si>
  <si>
    <t>Andre Pelland</t>
  </si>
  <si>
    <t xml:space="preserve">IPFHD07  </t>
  </si>
  <si>
    <t>JEAN-FRANCOIS.PATRY</t>
  </si>
  <si>
    <t>Patry, Jean-Francois</t>
  </si>
  <si>
    <t>Jean-Francois Patry</t>
  </si>
  <si>
    <t>IPFHDW6</t>
  </si>
  <si>
    <t>EBENEZER.NTIENJEM</t>
  </si>
  <si>
    <t>Ntienjem, Ebenezer</t>
  </si>
  <si>
    <t>Ebenezer Ntienjem</t>
  </si>
  <si>
    <t xml:space="preserve">IPFHDGA </t>
  </si>
  <si>
    <t>IRIS.NDAGANO</t>
  </si>
  <si>
    <t>Ndagano, Iris</t>
  </si>
  <si>
    <t xml:space="preserve">Iris Ndagano </t>
  </si>
  <si>
    <t xml:space="preserve">IPFHDT2 </t>
  </si>
  <si>
    <t>MOCTAR.NDIAYE</t>
  </si>
  <si>
    <t>N’Diaye, Moctar</t>
  </si>
  <si>
    <t>Moctar N'Diaye</t>
  </si>
  <si>
    <t xml:space="preserve">IPFHDGB </t>
  </si>
  <si>
    <t>BLAISE.MWENZE</t>
  </si>
  <si>
    <t>Mwenze, Blaise</t>
  </si>
  <si>
    <t>Blaise Mwenze</t>
  </si>
  <si>
    <t>IPFHDGW</t>
  </si>
  <si>
    <t>MOUNKAILA.HAROUNA2</t>
  </si>
  <si>
    <t>Mounkaila, Harouna</t>
  </si>
  <si>
    <t>Harouna Mounkaila</t>
  </si>
  <si>
    <t xml:space="preserve">IPFHD06  </t>
  </si>
  <si>
    <t>CLIFFORD.MICHEL</t>
  </si>
  <si>
    <t>Michel, Clifford</t>
  </si>
  <si>
    <t>Clifford Michel</t>
  </si>
  <si>
    <t>IPFHDY7</t>
  </si>
  <si>
    <t>NICOLAS.MATTARD-MICHAUD</t>
  </si>
  <si>
    <t>Mattard-Michaud, Nicolas</t>
  </si>
  <si>
    <t>Nicolas Mattard-Michaud</t>
  </si>
  <si>
    <t>IPFHDX2</t>
  </si>
  <si>
    <t>POLANICOLE.MATHO</t>
  </si>
  <si>
    <t>Matho , Pola</t>
  </si>
  <si>
    <t>Pola Matho</t>
  </si>
  <si>
    <t xml:space="preserve">IPFHDA9  </t>
  </si>
  <si>
    <t>MATT.MARTINEAU</t>
  </si>
  <si>
    <t>Martineau, Matt</t>
  </si>
  <si>
    <t>Matt Martineau</t>
  </si>
  <si>
    <t xml:space="preserve">IPFHDV1 </t>
  </si>
  <si>
    <t>DEBBIE.MARTIN3</t>
  </si>
  <si>
    <t>Martin, Debbie (E)</t>
  </si>
  <si>
    <t>Debbie Martin</t>
  </si>
  <si>
    <t>MICHEL.MAINVILLE</t>
  </si>
  <si>
    <t>Mainville, Michel</t>
  </si>
  <si>
    <t>Michel Mainville</t>
  </si>
  <si>
    <t>IPFHDW9</t>
  </si>
  <si>
    <t>PATRICE.LOUKOU</t>
  </si>
  <si>
    <t>Loukou, Patrice</t>
  </si>
  <si>
    <t>Patrice Loukou</t>
  </si>
  <si>
    <t>Last Day:</t>
  </si>
  <si>
    <t>Junior/Senior</t>
  </si>
  <si>
    <t>Comment</t>
  </si>
  <si>
    <t>ICE code</t>
  </si>
  <si>
    <t>Infoweb username</t>
  </si>
  <si>
    <t>ECD Login</t>
  </si>
  <si>
    <t>Usual SHIFT</t>
  </si>
  <si>
    <t>Infoweb first ticket Date:</t>
  </si>
  <si>
    <t>Lastname, Firstname</t>
  </si>
  <si>
    <t>Agent List- Firstname Lastname</t>
  </si>
  <si>
    <t>IPFHDS9</t>
  </si>
  <si>
    <t>ALAIN.LANGLOIS2</t>
  </si>
  <si>
    <t>Langlois, Alain</t>
  </si>
  <si>
    <t>Alain Langlois</t>
  </si>
  <si>
    <t>IPFHDT6</t>
  </si>
  <si>
    <t>GUY.LACHANCE2</t>
  </si>
  <si>
    <t>Lachance, Guy</t>
  </si>
  <si>
    <t>Guy Lachance</t>
  </si>
  <si>
    <t>NICHOLAS.LABERGE</t>
  </si>
  <si>
    <t>Laberge, Nicholas</t>
  </si>
  <si>
    <t>Nicholas Laberge</t>
  </si>
  <si>
    <t xml:space="preserve">IPFHDJ2  </t>
  </si>
  <si>
    <t>JANICE.KELSEY</t>
  </si>
  <si>
    <t>Kelsey, Janice</t>
  </si>
  <si>
    <t>Janice Kelsey</t>
  </si>
  <si>
    <t xml:space="preserve">IPFHDH2  </t>
  </si>
  <si>
    <t>ARNAULD.KAZADI</t>
  </si>
  <si>
    <t>Kazadi, Arnauld</t>
  </si>
  <si>
    <t>Arnauld Kazadi</t>
  </si>
  <si>
    <t xml:space="preserve">IPFHDAR  </t>
  </si>
  <si>
    <t>MOHAMED.KASSEM</t>
  </si>
  <si>
    <t>Kassem, Mohamed</t>
  </si>
  <si>
    <t>Mohamed Kassem</t>
  </si>
  <si>
    <t>IPFHDM5</t>
  </si>
  <si>
    <t>CY.KARIMUMVUMBA</t>
  </si>
  <si>
    <t>Karimumvumba, Cy</t>
  </si>
  <si>
    <t>Cy Karimumvumba</t>
  </si>
  <si>
    <t>IPFHD86</t>
  </si>
  <si>
    <t>HOSEA.KABUNDI</t>
  </si>
  <si>
    <t>Kabundi, Hosea</t>
  </si>
  <si>
    <t>Hosea Kabundi</t>
  </si>
  <si>
    <t>NEW</t>
  </si>
  <si>
    <t>IPFHDY8</t>
  </si>
  <si>
    <t>CHRISTIAN.KABOBA</t>
  </si>
  <si>
    <t>Kaboba, Christian</t>
  </si>
  <si>
    <t>Christian Kaboba</t>
  </si>
  <si>
    <t xml:space="preserve">IPFHDS8 </t>
  </si>
  <si>
    <t>JESSICA.JEAN-CHATAIGNE</t>
  </si>
  <si>
    <t xml:space="preserve">Jean-Chataigne, Jessica </t>
  </si>
  <si>
    <t>Jessica Jean-Chataigne</t>
  </si>
  <si>
    <t xml:space="preserve">IPFHDGX  </t>
  </si>
  <si>
    <t>STEVE.JEAN-BAPTISTE2</t>
  </si>
  <si>
    <t>Jean-Baptiste, Steve</t>
  </si>
  <si>
    <t>Steve Jean-Baptiste</t>
  </si>
  <si>
    <t>IPFHDU3</t>
  </si>
  <si>
    <t>ABDOULKADER.ISMAEL</t>
  </si>
  <si>
    <t>Ismael , Abdoulkader (Abdul) (P.T.)</t>
  </si>
  <si>
    <t>Abdoul Kader Ismael</t>
  </si>
  <si>
    <t xml:space="preserve">IPFHD21 </t>
  </si>
  <si>
    <t>WILLY.IRANYIBUTSE</t>
  </si>
  <si>
    <t>Iranyibutse, Willy Blaise</t>
  </si>
  <si>
    <t>Willy Blaise Iranyibutse</t>
  </si>
  <si>
    <t xml:space="preserve">IPFHDAH </t>
  </si>
  <si>
    <t>BOUH.HOUSSEIN</t>
  </si>
  <si>
    <t>Houssein, Bouh (P.T.)</t>
  </si>
  <si>
    <t>Bouh Houssein</t>
  </si>
  <si>
    <t xml:space="preserve">IPFHDEH </t>
  </si>
  <si>
    <t>EMERSON.HILAIRE</t>
  </si>
  <si>
    <t>Hilaire, Emerson</t>
  </si>
  <si>
    <t>Emerson Hilaire</t>
  </si>
  <si>
    <t>IPFHDK6</t>
  </si>
  <si>
    <t>AHMED.HERSI</t>
  </si>
  <si>
    <t>Hersi, Ahmed (P.T.)</t>
  </si>
  <si>
    <t>Ahmed Hersi</t>
  </si>
  <si>
    <t>IPFHDDG</t>
  </si>
  <si>
    <t>DANIEL.GRACIA</t>
  </si>
  <si>
    <t>Gracia, Daniel</t>
  </si>
  <si>
    <t>Daniel Gracia</t>
  </si>
  <si>
    <t>IPFHD16</t>
  </si>
  <si>
    <t>DAN.FRIEL</t>
  </si>
  <si>
    <t xml:space="preserve">Friel, Daniel </t>
  </si>
  <si>
    <t>Dan Friel</t>
  </si>
  <si>
    <t>FRANKLIN.ENAMAELOUNDOU</t>
  </si>
  <si>
    <t>Enama, Franklin</t>
  </si>
  <si>
    <t>Franklin Enama</t>
  </si>
  <si>
    <t xml:space="preserve">IPFHD84  </t>
  </si>
  <si>
    <t>WARSAMA.ELMI</t>
  </si>
  <si>
    <t>Elmi, Warsama (Wes)</t>
  </si>
  <si>
    <t>Warsama  Elmi</t>
  </si>
  <si>
    <t xml:space="preserve">IPFHDW5 </t>
  </si>
  <si>
    <t>MANASSE.ELISEE</t>
  </si>
  <si>
    <t>Elisee , Manasse</t>
  </si>
  <si>
    <t>Manasse Elisee</t>
  </si>
  <si>
    <t>IPFHDL2</t>
  </si>
  <si>
    <t>NATHALIE.DURE</t>
  </si>
  <si>
    <t>Dure, Nathalie</t>
  </si>
  <si>
    <t>Nathalie Dure</t>
  </si>
  <si>
    <t xml:space="preserve">IPFHDY5 </t>
  </si>
  <si>
    <t>ALEX.DUBOIS3</t>
  </si>
  <si>
    <t>Dubois, Alex</t>
  </si>
  <si>
    <t>Alex Dubois</t>
  </si>
  <si>
    <t>IPFHD17</t>
  </si>
  <si>
    <t>DAN.DONOVAN</t>
  </si>
  <si>
    <t>Donovan, Dan</t>
  </si>
  <si>
    <t>Dan Donovan</t>
  </si>
  <si>
    <t>IPFHDA1</t>
  </si>
  <si>
    <t>ANDREI.DINGAREASSI</t>
  </si>
  <si>
    <t>Dinga-Reassi , Andrei</t>
  </si>
  <si>
    <t>Andrei Dinga-Reassi</t>
  </si>
  <si>
    <t>BORIS.DAKOURE</t>
  </si>
  <si>
    <t>Dakoure, Boris</t>
  </si>
  <si>
    <t>Boris Dakoure</t>
  </si>
  <si>
    <t xml:space="preserve">IPFHDT2  </t>
  </si>
  <si>
    <t>MIHAI.CHIRIAC</t>
  </si>
  <si>
    <t>Chiriac, Mihai (Mike)</t>
  </si>
  <si>
    <t>Mihai (Mike) Chiriac</t>
  </si>
  <si>
    <t xml:space="preserve">IPFHDJ8  </t>
  </si>
  <si>
    <t>JAPHET.BURIHABWA</t>
  </si>
  <si>
    <t>Burihabwa, Japhet (P.T.)</t>
  </si>
  <si>
    <t>Japhet Burihabwa</t>
  </si>
  <si>
    <t>GUILLAUME.BOISSEOUELLETTE</t>
  </si>
  <si>
    <t>Boisse Ouellette, Guillaume</t>
  </si>
  <si>
    <t>Guillaume Boisse Ouellette</t>
  </si>
  <si>
    <t xml:space="preserve">IPFHDN2 </t>
  </si>
  <si>
    <t>MICHEL.BARAKAT</t>
  </si>
  <si>
    <t>Barakat, Michel</t>
  </si>
  <si>
    <t>Michel Barakat</t>
  </si>
  <si>
    <t>CONSTANT.BANGOUB</t>
  </si>
  <si>
    <t>Bangoub, Constant</t>
  </si>
  <si>
    <t>Constant Bangoub</t>
  </si>
  <si>
    <t xml:space="preserve">IPFHDGD  </t>
  </si>
  <si>
    <t>ISMAEL.AWALEH</t>
  </si>
  <si>
    <t>Awaleh, Ismael</t>
  </si>
  <si>
    <t xml:space="preserve">Ismael Awaleh </t>
  </si>
  <si>
    <t>IPFHDW8</t>
  </si>
  <si>
    <t>DINI.ALIHASSAN</t>
  </si>
  <si>
    <t>Ali Hassan, Dini</t>
  </si>
  <si>
    <t>Dini Ali Hassan</t>
  </si>
  <si>
    <t xml:space="preserve">IPFHDT4  </t>
  </si>
  <si>
    <t>MOUBARAK.ALIDJIBRIL</t>
  </si>
  <si>
    <t>Ali Djibril, Moubarak</t>
  </si>
  <si>
    <t>Moubarak Ali Djibril</t>
  </si>
  <si>
    <t xml:space="preserve">IPFHDBB  </t>
  </si>
  <si>
    <t>HAKIM.ABDAT</t>
  </si>
  <si>
    <t>Abdat, Hakim (P.T.)</t>
  </si>
  <si>
    <t>Hakim Abdat</t>
  </si>
  <si>
    <t>1024_DanD</t>
  </si>
  <si>
    <t>1029_J-F</t>
  </si>
  <si>
    <t>1031_LucL</t>
  </si>
  <si>
    <t>1048_Donald</t>
  </si>
  <si>
    <t>1060_Andre</t>
  </si>
  <si>
    <t>1122_Cy</t>
  </si>
  <si>
    <t>1153_Nicholas</t>
  </si>
  <si>
    <t>1163_Nahid</t>
  </si>
  <si>
    <t>1169_Michael</t>
  </si>
  <si>
    <t>1190_WessElmi</t>
  </si>
  <si>
    <t>1200_Ahmed</t>
  </si>
  <si>
    <t>1213_Dan</t>
  </si>
  <si>
    <t>1221_Justin</t>
  </si>
  <si>
    <t>1247_Christopher</t>
  </si>
  <si>
    <t>1249_Janice</t>
  </si>
  <si>
    <t>1259_Christian</t>
  </si>
  <si>
    <t>1263_Mohamed</t>
  </si>
  <si>
    <t>1264_Japhet</t>
  </si>
  <si>
    <t>1275_LucP</t>
  </si>
  <si>
    <t>1289_LucT</t>
  </si>
  <si>
    <t>February</t>
  </si>
  <si>
    <t>March</t>
  </si>
  <si>
    <t>2018 February</t>
  </si>
  <si>
    <t>2018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</si>
</sst>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8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FF010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101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83">
    <xf numFmtId="0" fontId="0" fillId="0" borderId="0" xfId="0"/>
    <xf numFmtId="0" fontId="0" fillId="9" borderId="0" xfId="0" applyFill="1"/>
    <xf numFmtId="0" fontId="0" fillId="0" borderId="7" xfId="0" applyBorder="1"/>
    <xf numFmtId="0" fontId="0" fillId="0" borderId="7" xfId="0" applyBorder="1" applyAlignment="1">
      <alignment wrapText="1"/>
    </xf>
    <xf numFmtId="0" fontId="5" fillId="10" borderId="0" xfId="0" applyFont="1" applyFill="1" applyAlignment="1">
      <alignment horizontal="left"/>
    </xf>
    <xf numFmtId="0" fontId="5" fillId="12" borderId="0" xfId="0" applyFont="1" applyFill="1" applyAlignment="1">
      <alignment horizontal="left"/>
    </xf>
    <xf numFmtId="0" fontId="7" fillId="12" borderId="0" xfId="0" applyFont="1" applyFill="1" applyAlignment="1">
      <alignment vertical="center" wrapText="1"/>
    </xf>
    <xf numFmtId="0" fontId="0" fillId="12" borderId="7" xfId="0" applyFill="1" applyBorder="1"/>
    <xf numFmtId="0" fontId="5" fillId="9" borderId="6" xfId="0" applyFont="1" applyFill="1" applyBorder="1" applyAlignment="1">
      <alignment horizontal="left"/>
    </xf>
    <xf numFmtId="0" fontId="6" fillId="9" borderId="6" xfId="0" applyFont="1" applyFill="1" applyBorder="1" applyAlignment="1">
      <alignment wrapText="1"/>
    </xf>
    <xf numFmtId="0" fontId="0" fillId="9" borderId="6" xfId="0" applyFill="1" applyBorder="1"/>
    <xf numFmtId="0" fontId="0" fillId="2" borderId="8" xfId="0" applyFill="1" applyBorder="1"/>
    <xf numFmtId="0" fontId="5" fillId="9" borderId="9" xfId="0" applyFont="1" applyFill="1" applyBorder="1" applyAlignment="1">
      <alignment horizontal="left"/>
    </xf>
    <xf numFmtId="0" fontId="6" fillId="9" borderId="9" xfId="0" applyFont="1" applyFill="1" applyBorder="1" applyAlignment="1">
      <alignment wrapText="1"/>
    </xf>
    <xf numFmtId="0" fontId="0" fillId="9" borderId="9" xfId="0" applyFill="1" applyBorder="1"/>
    <xf numFmtId="0" fontId="0" fillId="2" borderId="10" xfId="0" applyFill="1" applyBorder="1"/>
    <xf numFmtId="0" fontId="5" fillId="9" borderId="5" xfId="0" applyFont="1" applyFill="1" applyBorder="1" applyAlignment="1">
      <alignment horizontal="left"/>
    </xf>
    <xf numFmtId="0" fontId="0" fillId="9" borderId="5" xfId="0" applyFill="1" applyBorder="1"/>
    <xf numFmtId="0" fontId="5" fillId="9" borderId="0" xfId="0" applyFont="1" applyFill="1" applyAlignment="1">
      <alignment horizontal="left"/>
    </xf>
    <xf numFmtId="0" fontId="6" fillId="9" borderId="0" xfId="0" applyFont="1" applyFill="1" applyAlignment="1">
      <alignment horizontal="right" wrapText="1"/>
    </xf>
    <xf numFmtId="0" fontId="8" fillId="9" borderId="0" xfId="0" applyFont="1" applyFill="1"/>
    <xf numFmtId="0" fontId="8" fillId="12" borderId="7" xfId="0" applyFont="1" applyFill="1" applyBorder="1"/>
    <xf numFmtId="0" fontId="5" fillId="3" borderId="0" xfId="0" applyFont="1" applyFill="1" applyAlignment="1">
      <alignment horizontal="left"/>
    </xf>
    <xf numFmtId="0" fontId="1" fillId="3" borderId="0" xfId="0" applyFont="1" applyFill="1" applyAlignment="1">
      <alignment horizontal="right" wrapText="1"/>
    </xf>
    <xf numFmtId="0" fontId="0" fillId="3" borderId="0" xfId="0" applyFill="1"/>
    <xf numFmtId="0" fontId="0" fillId="3" borderId="7" xfId="0" applyFill="1" applyBorder="1"/>
    <xf numFmtId="0" fontId="0" fillId="3" borderId="11" xfId="0" applyFill="1" applyBorder="1"/>
    <xf numFmtId="0" fontId="9" fillId="9" borderId="0" xfId="0" applyFont="1" applyFill="1"/>
    <xf numFmtId="0" fontId="10" fillId="6" borderId="0" xfId="0" applyFont="1" applyFill="1" applyAlignment="1">
      <alignment horizontal="left"/>
    </xf>
    <xf numFmtId="0" fontId="11" fillId="6" borderId="0" xfId="0" applyFont="1" applyFill="1" applyAlignment="1">
      <alignment horizontal="right" vertical="center" wrapText="1"/>
    </xf>
    <xf numFmtId="0" fontId="12" fillId="6" borderId="0" xfId="0" applyFont="1" applyFill="1"/>
    <xf numFmtId="0" fontId="12" fillId="6" borderId="7" xfId="0" applyFont="1" applyFill="1" applyBorder="1"/>
    <xf numFmtId="0" fontId="0" fillId="6" borderId="10" xfId="0" applyFill="1" applyBorder="1"/>
    <xf numFmtId="0" fontId="6" fillId="9" borderId="0" xfId="0" applyFont="1" applyFill="1" applyAlignment="1">
      <alignment wrapText="1"/>
    </xf>
    <xf numFmtId="0" fontId="0" fillId="6" borderId="7" xfId="0" applyFill="1" applyBorder="1"/>
    <xf numFmtId="0" fontId="13" fillId="9" borderId="0" xfId="0" applyFont="1" applyFill="1"/>
    <xf numFmtId="0" fontId="13" fillId="5" borderId="7" xfId="0" applyFont="1" applyFill="1" applyBorder="1"/>
    <xf numFmtId="0" fontId="14" fillId="9" borderId="0" xfId="0" applyFont="1" applyFill="1" applyAlignment="1">
      <alignment horizontal="right" wrapText="1"/>
    </xf>
    <xf numFmtId="0" fontId="14" fillId="9" borderId="0" xfId="0" applyFont="1" applyFill="1" applyAlignment="1">
      <alignment wrapText="1"/>
    </xf>
    <xf numFmtId="0" fontId="0" fillId="9" borderId="12" xfId="0" applyFill="1" applyBorder="1" applyAlignment="1">
      <alignment wrapText="1"/>
    </xf>
    <xf numFmtId="0" fontId="16" fillId="0" borderId="3" xfId="1" applyBorder="1" applyAlignment="1">
      <alignment horizontal="center"/>
    </xf>
    <xf numFmtId="0" fontId="17" fillId="10" borderId="6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 wrapText="1"/>
    </xf>
    <xf numFmtId="0" fontId="0" fillId="10" borderId="13" xfId="0" applyFill="1" applyBorder="1" applyAlignment="1">
      <alignment horizontal="left" wrapText="1"/>
    </xf>
    <xf numFmtId="0" fontId="0" fillId="11" borderId="4" xfId="0" applyFill="1" applyBorder="1" applyAlignment="1">
      <alignment horizontal="center"/>
    </xf>
    <xf numFmtId="0" fontId="18" fillId="9" borderId="4" xfId="0" applyFont="1" applyFill="1" applyBorder="1" applyAlignment="1">
      <alignment horizontal="center"/>
    </xf>
    <xf numFmtId="0" fontId="17" fillId="4" borderId="6" xfId="0" applyFont="1" applyFill="1" applyBorder="1"/>
    <xf numFmtId="0" fontId="19" fillId="4" borderId="6" xfId="0" applyFont="1" applyFill="1" applyBorder="1" applyAlignment="1">
      <alignment wrapText="1"/>
    </xf>
    <xf numFmtId="0" fontId="5" fillId="4" borderId="13" xfId="0" applyFont="1" applyFill="1" applyBorder="1" applyAlignment="1">
      <alignment wrapText="1"/>
    </xf>
    <xf numFmtId="0" fontId="5" fillId="4" borderId="4" xfId="0" applyFont="1" applyFill="1" applyBorder="1" applyAlignment="1">
      <alignment horizontal="center"/>
    </xf>
    <xf numFmtId="0" fontId="17" fillId="9" borderId="9" xfId="0" applyFont="1" applyFill="1" applyBorder="1"/>
    <xf numFmtId="0" fontId="0" fillId="9" borderId="14" xfId="0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17" fillId="14" borderId="9" xfId="0" applyFont="1" applyFill="1" applyBorder="1"/>
    <xf numFmtId="0" fontId="6" fillId="14" borderId="9" xfId="0" applyFont="1" applyFill="1" applyBorder="1" applyAlignment="1">
      <alignment wrapText="1"/>
    </xf>
    <xf numFmtId="0" fontId="0" fillId="14" borderId="14" xfId="0" applyFill="1" applyBorder="1" applyAlignment="1">
      <alignment wrapText="1"/>
    </xf>
    <xf numFmtId="0" fontId="0" fillId="14" borderId="1" xfId="0" applyFill="1" applyBorder="1" applyAlignment="1">
      <alignment horizontal="center" wrapText="1"/>
    </xf>
    <xf numFmtId="0" fontId="20" fillId="10" borderId="14" xfId="0" applyFont="1" applyFill="1" applyBorder="1" applyAlignment="1">
      <alignment wrapText="1"/>
    </xf>
    <xf numFmtId="0" fontId="20" fillId="15" borderId="1" xfId="0" applyFont="1" applyFill="1" applyBorder="1" applyAlignment="1">
      <alignment horizontal="center" wrapText="1"/>
    </xf>
    <xf numFmtId="0" fontId="17" fillId="16" borderId="9" xfId="0" applyFont="1" applyFill="1" applyBorder="1"/>
    <xf numFmtId="0" fontId="19" fillId="16" borderId="9" xfId="0" applyFont="1" applyFill="1" applyBorder="1" applyAlignment="1">
      <alignment wrapText="1"/>
    </xf>
    <xf numFmtId="0" fontId="20" fillId="16" borderId="14" xfId="0" applyFont="1" applyFill="1" applyBorder="1" applyAlignment="1">
      <alignment wrapText="1"/>
    </xf>
    <xf numFmtId="0" fontId="20" fillId="16" borderId="1" xfId="0" applyFont="1" applyFill="1" applyBorder="1" applyAlignment="1">
      <alignment horizontal="center" wrapText="1"/>
    </xf>
    <xf numFmtId="0" fontId="0" fillId="16" borderId="1" xfId="0" applyFill="1" applyBorder="1" applyAlignment="1">
      <alignment horizontal="center" wrapText="1"/>
    </xf>
    <xf numFmtId="0" fontId="21" fillId="10" borderId="14" xfId="0" applyFont="1" applyFill="1" applyBorder="1" applyAlignment="1">
      <alignment wrapText="1"/>
    </xf>
    <xf numFmtId="0" fontId="21" fillId="13" borderId="1" xfId="0" applyFont="1" applyFill="1" applyBorder="1" applyAlignment="1">
      <alignment horizontal="center" wrapText="1"/>
    </xf>
    <xf numFmtId="0" fontId="22" fillId="6" borderId="9" xfId="0" applyFont="1" applyFill="1" applyBorder="1"/>
    <xf numFmtId="0" fontId="7" fillId="6" borderId="9" xfId="0" applyFont="1" applyFill="1" applyBorder="1" applyAlignment="1">
      <alignment vertical="center" wrapText="1"/>
    </xf>
    <xf numFmtId="0" fontId="23" fillId="6" borderId="14" xfId="0" applyFont="1" applyFill="1" applyBorder="1" applyAlignment="1">
      <alignment wrapText="1"/>
    </xf>
    <xf numFmtId="0" fontId="23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24" fillId="10" borderId="14" xfId="0" applyFont="1" applyFill="1" applyBorder="1" applyAlignment="1">
      <alignment wrapText="1"/>
    </xf>
    <xf numFmtId="0" fontId="24" fillId="5" borderId="1" xfId="0" applyFont="1" applyFill="1" applyBorder="1" applyAlignment="1">
      <alignment horizontal="center" wrapText="1"/>
    </xf>
    <xf numFmtId="0" fontId="25" fillId="9" borderId="5" xfId="0" applyFont="1" applyFill="1" applyBorder="1"/>
    <xf numFmtId="0" fontId="7" fillId="9" borderId="5" xfId="0" applyFont="1" applyFill="1" applyBorder="1" applyAlignment="1">
      <alignment wrapText="1"/>
    </xf>
    <xf numFmtId="0" fontId="26" fillId="9" borderId="15" xfId="0" applyFont="1" applyFill="1" applyBorder="1" applyAlignment="1">
      <alignment wrapText="1"/>
    </xf>
    <xf numFmtId="0" fontId="27" fillId="9" borderId="9" xfId="0" applyFont="1" applyFill="1" applyBorder="1"/>
    <xf numFmtId="0" fontId="28" fillId="9" borderId="9" xfId="0" applyFont="1" applyFill="1" applyBorder="1" applyAlignment="1">
      <alignment wrapText="1"/>
    </xf>
    <xf numFmtId="0" fontId="29" fillId="9" borderId="14" xfId="0" applyFont="1" applyFill="1" applyBorder="1" applyAlignment="1">
      <alignment wrapText="1"/>
    </xf>
    <xf numFmtId="0" fontId="17" fillId="9" borderId="0" xfId="0" applyFont="1" applyFill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7" fillId="18" borderId="6" xfId="0" applyFont="1" applyFill="1" applyBorder="1"/>
    <xf numFmtId="0" fontId="19" fillId="18" borderId="6" xfId="0" applyFont="1" applyFill="1" applyBorder="1" applyAlignment="1">
      <alignment wrapText="1"/>
    </xf>
    <xf numFmtId="0" fontId="17" fillId="20" borderId="9" xfId="0" applyFont="1" applyFill="1" applyBorder="1"/>
    <xf numFmtId="0" fontId="19" fillId="20" borderId="9" xfId="0" applyFont="1" applyFill="1" applyBorder="1" applyAlignment="1">
      <alignment wrapText="1"/>
    </xf>
    <xf numFmtId="0" fontId="22" fillId="21" borderId="9" xfId="0" applyFont="1" applyFill="1" applyBorder="1"/>
    <xf numFmtId="0" fontId="7" fillId="21" borderId="9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9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11" borderId="7" xfId="0" applyFill="1" applyBorder="1" applyAlignment="1"/>
    <xf numFmtId="0" fontId="6" fillId="10" borderId="0" xfId="0" applyFont="1" applyFill="1" applyAlignment="1"/>
    <xf numFmtId="0" fontId="0" fillId="10" borderId="0" xfId="0" applyFill="1" applyAlignment="1"/>
    <xf numFmtId="0" fontId="0" fillId="0" borderId="0" xfId="0" applyAlignment="1"/>
    <xf numFmtId="0" fontId="6" fillId="9" borderId="6" xfId="0" applyFont="1" applyFill="1" applyBorder="1" applyAlignment="1"/>
    <xf numFmtId="0" fontId="6" fillId="9" borderId="9" xfId="0" applyFont="1" applyFill="1" applyBorder="1" applyAlignment="1"/>
    <xf numFmtId="0" fontId="6" fillId="9" borderId="5" xfId="0" applyFont="1" applyFill="1" applyBorder="1" applyAlignment="1"/>
    <xf numFmtId="0" fontId="6" fillId="9" borderId="0" xfId="0" applyFont="1" applyFill="1" applyAlignment="1">
      <alignment horizontal="right"/>
    </xf>
    <xf numFmtId="0" fontId="6" fillId="9" borderId="0" xfId="0" applyFont="1" applyFill="1" applyAlignment="1"/>
    <xf numFmtId="0" fontId="4" fillId="17" borderId="0" xfId="0" applyFont="1" applyFill="1" applyAlignment="1">
      <alignment horizontal="center"/>
    </xf>
    <xf numFmtId="0" fontId="7" fillId="19" borderId="0" xfId="0" applyFont="1" applyFill="1" applyAlignment="1">
      <alignment horizontal="center" vertical="center"/>
    </xf>
    <xf numFmtId="0" fontId="1" fillId="17" borderId="0" xfId="0" applyFont="1" applyFill="1" applyAlignment="1">
      <alignment horizontal="center"/>
    </xf>
    <xf numFmtId="0" fontId="11" fillId="21" borderId="0" xfId="0" applyFont="1" applyFill="1" applyAlignment="1">
      <alignment horizontal="center" vertical="center"/>
    </xf>
    <xf numFmtId="0" fontId="16" fillId="0" borderId="7" xfId="1" applyBorder="1" applyAlignment="1">
      <alignment horizontal="center"/>
    </xf>
    <xf numFmtId="0" fontId="16" fillId="3" borderId="0" xfId="1" applyFill="1" applyAlignment="1">
      <alignment horizontal="center"/>
    </xf>
    <xf numFmtId="0" fontId="17" fillId="9" borderId="5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1" fillId="9" borderId="0" xfId="0" applyFont="1" applyFill="1"/>
    <xf numFmtId="0" fontId="30" fillId="11" borderId="2" xfId="0" applyFont="1" applyFill="1" applyBorder="1" applyAlignment="1">
      <alignment horizontal="center" wrapText="1"/>
    </xf>
    <xf numFmtId="0" fontId="32" fillId="11" borderId="7" xfId="0" applyFont="1" applyFill="1" applyBorder="1"/>
    <xf numFmtId="0" fontId="2" fillId="22" borderId="2" xfId="0" applyFont="1" applyFill="1" applyBorder="1" applyAlignment="1">
      <alignment horizontal="center" wrapText="1"/>
    </xf>
    <xf numFmtId="0" fontId="3" fillId="0" borderId="0" xfId="0" applyFont="1"/>
    <xf numFmtId="0" fontId="33" fillId="9" borderId="0" xfId="0" applyFont="1" applyFill="1" applyAlignment="1">
      <alignment horizontal="left"/>
    </xf>
    <xf numFmtId="0" fontId="34" fillId="22" borderId="5" xfId="0" applyFont="1" applyFill="1" applyBorder="1"/>
    <xf numFmtId="0" fontId="36" fillId="22" borderId="0" xfId="0" applyFont="1" applyFill="1" applyAlignment="1">
      <alignment horizontal="left"/>
    </xf>
    <xf numFmtId="0" fontId="38" fillId="7" borderId="7" xfId="0" applyFont="1" applyFill="1" applyBorder="1"/>
    <xf numFmtId="49" fontId="6" fillId="9" borderId="0" xfId="0" applyNumberFormat="1" applyFont="1" applyFill="1" applyAlignment="1">
      <alignment wrapText="1"/>
    </xf>
    <xf numFmtId="0" fontId="34" fillId="22" borderId="6" xfId="0" applyFont="1" applyFill="1" applyBorder="1"/>
    <xf numFmtId="0" fontId="3" fillId="22" borderId="4" xfId="0" applyFont="1" applyFill="1" applyBorder="1" applyAlignment="1">
      <alignment horizontal="center"/>
    </xf>
    <xf numFmtId="0" fontId="3" fillId="22" borderId="2" xfId="0" applyFont="1" applyFill="1" applyBorder="1" applyAlignment="1">
      <alignment horizontal="center"/>
    </xf>
    <xf numFmtId="0" fontId="4" fillId="17" borderId="0" xfId="0" applyFont="1" applyFill="1" applyAlignment="1">
      <alignment horizontal="center"/>
    </xf>
    <xf numFmtId="0" fontId="1" fillId="0" borderId="0" xfId="0" applyFont="1"/>
    <xf numFmtId="0" fontId="0" fillId="12" borderId="0" xfId="0" applyFill="1" applyAlignment="1">
      <alignment horizontal="right"/>
    </xf>
    <xf numFmtId="0" fontId="0" fillId="0" borderId="4" xfId="0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6" fillId="9" borderId="9" xfId="0" applyFont="1" applyFill="1" applyBorder="1" applyAlignment="1">
      <alignment horizontal="left" wrapText="1"/>
    </xf>
    <xf numFmtId="0" fontId="6" fillId="9" borderId="5" xfId="0" applyFont="1" applyFill="1" applyBorder="1" applyAlignment="1">
      <alignment horizontal="left" vertical="top" wrapText="1"/>
    </xf>
    <xf numFmtId="0" fontId="6" fillId="9" borderId="9" xfId="0" applyFont="1" applyFill="1" applyBorder="1" applyAlignment="1">
      <alignment horizontal="left" vertical="top" wrapText="1"/>
    </xf>
    <xf numFmtId="0" fontId="0" fillId="3" borderId="10" xfId="0" applyFill="1" applyBorder="1"/>
    <xf numFmtId="0" fontId="0" fillId="0" borderId="9" xfId="0" applyBorder="1"/>
    <xf numFmtId="0" fontId="26" fillId="0" borderId="0" xfId="0" applyFont="1" applyBorder="1"/>
    <xf numFmtId="0" fontId="39" fillId="16" borderId="1" xfId="0" quotePrefix="1" applyNumberFormat="1" applyFont="1" applyFill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26" fillId="0" borderId="0" xfId="0" applyFont="1"/>
    <xf numFmtId="0" fontId="40" fillId="0" borderId="0" xfId="0" applyFont="1" applyBorder="1"/>
    <xf numFmtId="0" fontId="12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/>
    <xf numFmtId="0" fontId="43" fillId="0" borderId="0" xfId="0" applyFont="1"/>
    <xf numFmtId="0" fontId="41" fillId="0" borderId="0" xfId="0" applyFont="1" applyFill="1" applyBorder="1" applyAlignment="1">
      <alignment vertical="center"/>
    </xf>
    <xf numFmtId="0" fontId="42" fillId="0" borderId="0" xfId="0" applyFont="1"/>
    <xf numFmtId="0" fontId="26" fillId="0" borderId="0" xfId="0" applyFont="1" applyFill="1" applyBorder="1"/>
    <xf numFmtId="0" fontId="42" fillId="0" borderId="0" xfId="0" applyFont="1" applyFill="1"/>
    <xf numFmtId="0" fontId="42" fillId="0" borderId="0" xfId="0" applyFont="1" applyFill="1" applyBorder="1"/>
    <xf numFmtId="0" fontId="0" fillId="0" borderId="0" xfId="0" applyFill="1"/>
    <xf numFmtId="0" fontId="44" fillId="0" borderId="0" xfId="0" applyFont="1" applyBorder="1"/>
    <xf numFmtId="0" fontId="7" fillId="23" borderId="0" xfId="0" applyFont="1" applyFill="1" applyBorder="1"/>
    <xf numFmtId="0" fontId="39" fillId="23" borderId="1" xfId="0" applyFont="1" applyFill="1" applyBorder="1" applyProtection="1"/>
    <xf numFmtId="0" fontId="44" fillId="0" borderId="0" xfId="0" applyFont="1"/>
    <xf numFmtId="0" fontId="42" fillId="0" borderId="0" xfId="0" applyFont="1" applyAlignment="1">
      <alignment horizontal="right" vertical="center"/>
    </xf>
    <xf numFmtId="14" fontId="26" fillId="0" borderId="0" xfId="0" applyNumberFormat="1" applyFont="1" applyBorder="1"/>
    <xf numFmtId="0" fontId="0" fillId="24" borderId="0" xfId="0" applyFill="1"/>
    <xf numFmtId="0" fontId="39" fillId="16" borderId="3" xfId="0" quotePrefix="1" applyNumberFormat="1" applyFont="1" applyFill="1" applyBorder="1"/>
    <xf numFmtId="0" fontId="26" fillId="25" borderId="0" xfId="0" applyFont="1" applyFill="1" applyBorder="1"/>
    <xf numFmtId="0" fontId="41" fillId="0" borderId="12" xfId="0" applyFont="1" applyBorder="1" applyAlignment="1">
      <alignment vertical="center"/>
    </xf>
    <xf numFmtId="0" fontId="39" fillId="16" borderId="0" xfId="0" quotePrefix="1" applyNumberFormat="1" applyFont="1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10" borderId="9" xfId="0" applyFont="1" applyFill="1" applyBorder="1" applyAlignment="1">
      <alignment horizontal="right" wrapText="1"/>
    </xf>
    <xf numFmtId="0" fontId="6" fillId="10" borderId="14" xfId="0" applyFont="1" applyFill="1" applyBorder="1" applyAlignment="1">
      <alignment horizontal="right" wrapText="1"/>
    </xf>
    <xf numFmtId="0" fontId="6" fillId="9" borderId="9" xfId="0" applyFont="1" applyFill="1" applyBorder="1" applyAlignment="1">
      <alignment horizontal="right" wrapText="1"/>
    </xf>
    <xf numFmtId="0" fontId="6" fillId="9" borderId="14" xfId="0" applyFont="1" applyFill="1" applyBorder="1" applyAlignment="1">
      <alignment horizontal="right" wrapText="1"/>
    </xf>
    <xf numFmtId="0" fontId="4" fillId="11" borderId="0" xfId="0" applyFont="1" applyFill="1" applyAlignment="1">
      <alignment horizontal="center"/>
    </xf>
    <xf numFmtId="0" fontId="15" fillId="11" borderId="0" xfId="0" applyFont="1" applyFill="1" applyAlignment="1">
      <alignment horizontal="center"/>
    </xf>
    <xf numFmtId="0" fontId="4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0" fontId="35" fillId="22" borderId="5" xfId="0" applyFont="1" applyFill="1" applyBorder="1" applyAlignment="1">
      <alignment horizontal="right" wrapText="1"/>
    </xf>
    <xf numFmtId="0" fontId="35" fillId="22" borderId="15" xfId="0" applyFont="1" applyFill="1" applyBorder="1" applyAlignment="1">
      <alignment horizontal="right" wrapText="1"/>
    </xf>
    <xf numFmtId="0" fontId="33" fillId="9" borderId="5" xfId="0" applyFont="1" applyFill="1" applyBorder="1" applyAlignment="1">
      <alignment horizontal="left"/>
    </xf>
    <xf numFmtId="0" fontId="35" fillId="22" borderId="6" xfId="0" applyFont="1" applyFill="1" applyBorder="1" applyAlignment="1">
      <alignment horizontal="right" wrapText="1"/>
    </xf>
    <xf numFmtId="0" fontId="35" fillId="22" borderId="13" xfId="0" applyFont="1" applyFill="1" applyBorder="1" applyAlignment="1">
      <alignment horizontal="right" wrapText="1"/>
    </xf>
    <xf numFmtId="0" fontId="37" fillId="22" borderId="0" xfId="0" applyFont="1" applyFill="1" applyBorder="1" applyAlignment="1">
      <alignment horizontal="right" wrapText="1"/>
    </xf>
    <xf numFmtId="0" fontId="37" fillId="22" borderId="12" xfId="0" applyFont="1" applyFill="1" applyBorder="1" applyAlignment="1">
      <alignment horizontal="right" wrapText="1"/>
    </xf>
    <xf numFmtId="0" fontId="37" fillId="22" borderId="6" xfId="0" applyFont="1" applyFill="1" applyBorder="1" applyAlignment="1">
      <alignment horizontal="right" wrapText="1"/>
    </xf>
    <xf numFmtId="0" fontId="37" fillId="22" borderId="13" xfId="0" applyFont="1" applyFill="1" applyBorder="1" applyAlignment="1">
      <alignment horizontal="right" wrapText="1"/>
    </xf>
    <xf numFmtId="0" fontId="4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0" fillId="14" borderId="9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101"/>
      <color rgb="FFE8E1F3"/>
      <color rgb="FF35852F"/>
      <color rgb="FFEEBCB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K67"/>
  <sheetViews>
    <sheetView workbookViewId="0">
      <pane ySplit="2" topLeftCell="A42" activePane="bottomLeft" state="frozen"/>
      <selection pane="bottomLeft" activeCell="I63" sqref="I63"/>
    </sheetView>
  </sheetViews>
  <sheetFormatPr defaultColWidth="9.109375" defaultRowHeight="13.5" customHeight="1" x14ac:dyDescent="0.3"/>
  <cols>
    <col min="1" max="1" width="24.33203125" style="134" customWidth="1"/>
    <col min="2" max="2" width="31.88671875" style="134" customWidth="1"/>
    <col min="3" max="3" width="21" style="134" bestFit="1" customWidth="1"/>
    <col min="4" max="4" width="10.21875" style="134" customWidth="1"/>
    <col min="5" max="5" width="26.33203125" style="134" bestFit="1" customWidth="1"/>
    <col min="6" max="6" width="19.109375" style="134" customWidth="1"/>
    <col min="7" max="7" width="9.88671875" customWidth="1"/>
    <col min="8" max="8" width="21.6640625" style="134" customWidth="1"/>
    <col min="9" max="9" width="23.6640625" style="134" customWidth="1"/>
    <col min="10" max="10" width="10.5546875" style="134" customWidth="1"/>
    <col min="766" max="16384" width="9.109375" style="134"/>
  </cols>
  <sheetData>
    <row r="1" spans="1:765" ht="13.5" customHeight="1" x14ac:dyDescent="0.3">
      <c r="A1" s="151" t="s">
        <v>233</v>
      </c>
      <c r="B1" s="152" t="s">
        <v>232</v>
      </c>
      <c r="C1" s="151" t="s">
        <v>231</v>
      </c>
      <c r="D1" s="151" t="s">
        <v>230</v>
      </c>
      <c r="E1" s="151" t="s">
        <v>229</v>
      </c>
      <c r="F1" s="151" t="s">
        <v>228</v>
      </c>
      <c r="G1" s="151" t="s">
        <v>227</v>
      </c>
      <c r="H1" s="151" t="s">
        <v>226</v>
      </c>
      <c r="I1" s="151" t="s">
        <v>225</v>
      </c>
      <c r="J1" s="151" t="s">
        <v>224</v>
      </c>
    </row>
    <row r="2" spans="1:765" s="151" customFormat="1" ht="13.5" customHeight="1" x14ac:dyDescent="0.3">
      <c r="A2" s="141" t="s">
        <v>281</v>
      </c>
      <c r="B2" s="160" t="s">
        <v>280</v>
      </c>
      <c r="C2" s="134"/>
      <c r="D2" s="134"/>
      <c r="E2" s="140" t="s">
        <v>279</v>
      </c>
      <c r="F2" s="142" t="s">
        <v>278</v>
      </c>
      <c r="G2" s="145">
        <v>1281</v>
      </c>
      <c r="H2" s="134"/>
      <c r="I2" s="134" t="s">
        <v>139</v>
      </c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  <c r="IU2" s="134"/>
      <c r="IV2" s="134"/>
      <c r="IW2" s="134"/>
      <c r="IX2" s="134"/>
      <c r="IY2" s="134"/>
      <c r="IZ2" s="134"/>
      <c r="JA2" s="134"/>
      <c r="JB2" s="134"/>
      <c r="JC2" s="134"/>
      <c r="JD2" s="134"/>
      <c r="JE2" s="134"/>
      <c r="JF2" s="134"/>
      <c r="JG2" s="134"/>
      <c r="JH2" s="134"/>
      <c r="JI2" s="134"/>
      <c r="JJ2" s="134"/>
      <c r="JK2" s="134"/>
      <c r="JL2" s="134"/>
      <c r="JM2" s="134"/>
      <c r="JN2" s="134"/>
      <c r="JO2" s="134"/>
      <c r="JP2" s="134"/>
      <c r="JQ2" s="134"/>
      <c r="JR2" s="134"/>
      <c r="JS2" s="134"/>
      <c r="JT2" s="134"/>
      <c r="JU2" s="134"/>
      <c r="JV2" s="134"/>
      <c r="JW2" s="134"/>
      <c r="JX2" s="134"/>
      <c r="JY2" s="134"/>
      <c r="JZ2" s="134"/>
      <c r="KA2" s="134"/>
      <c r="KB2" s="134"/>
      <c r="KC2" s="134"/>
      <c r="KD2" s="134"/>
      <c r="KE2" s="134"/>
      <c r="KF2" s="134"/>
      <c r="KG2" s="134"/>
      <c r="KH2" s="134"/>
      <c r="KI2" s="134"/>
      <c r="KJ2" s="134"/>
      <c r="KK2" s="134"/>
      <c r="KL2" s="134"/>
      <c r="KM2" s="134"/>
      <c r="KN2" s="134"/>
      <c r="KO2" s="134"/>
      <c r="KP2" s="134"/>
      <c r="KQ2" s="134"/>
      <c r="KR2" s="134"/>
      <c r="KS2" s="134"/>
      <c r="KT2" s="134"/>
      <c r="KU2" s="134"/>
      <c r="KV2" s="134"/>
      <c r="KW2" s="134"/>
      <c r="KX2" s="134"/>
      <c r="KY2" s="134"/>
      <c r="KZ2" s="134"/>
      <c r="LA2" s="134"/>
      <c r="LB2" s="134"/>
      <c r="LC2" s="134"/>
      <c r="LD2" s="134"/>
      <c r="LE2" s="134"/>
      <c r="LF2" s="134"/>
      <c r="LG2" s="134"/>
      <c r="LH2" s="134"/>
      <c r="LI2" s="134"/>
      <c r="LJ2" s="134"/>
      <c r="LK2" s="134"/>
      <c r="LL2" s="134"/>
      <c r="LM2" s="134"/>
      <c r="LN2" s="134"/>
      <c r="LO2" s="134"/>
      <c r="LP2" s="134"/>
      <c r="LQ2" s="134"/>
      <c r="LR2" s="134"/>
      <c r="LS2" s="134"/>
      <c r="LT2" s="134"/>
      <c r="LU2" s="134"/>
      <c r="LV2" s="134"/>
      <c r="LW2" s="134"/>
      <c r="LX2" s="134"/>
      <c r="LY2" s="134"/>
      <c r="LZ2" s="134"/>
      <c r="MA2" s="134"/>
      <c r="MB2" s="134"/>
      <c r="MC2" s="134"/>
      <c r="MD2" s="134"/>
      <c r="ME2" s="134"/>
      <c r="MF2" s="134"/>
      <c r="MG2" s="134"/>
      <c r="MH2" s="134"/>
      <c r="MI2" s="134"/>
      <c r="MJ2" s="134"/>
      <c r="MK2" s="134"/>
      <c r="ML2" s="134"/>
      <c r="MM2" s="134"/>
      <c r="MN2" s="134"/>
      <c r="MO2" s="134"/>
      <c r="MP2" s="134"/>
      <c r="MQ2" s="134"/>
      <c r="MR2" s="134"/>
      <c r="MS2" s="134"/>
      <c r="MT2" s="134"/>
      <c r="MU2" s="134"/>
      <c r="MV2" s="134"/>
      <c r="MW2" s="134"/>
      <c r="MX2" s="134"/>
      <c r="MY2" s="134"/>
      <c r="MZ2" s="134"/>
      <c r="NA2" s="134"/>
      <c r="NB2" s="134"/>
      <c r="NC2" s="134"/>
      <c r="ND2" s="134"/>
      <c r="NE2" s="134"/>
      <c r="NF2" s="134"/>
      <c r="NG2" s="134"/>
      <c r="NH2" s="134"/>
      <c r="NI2" s="134"/>
      <c r="NJ2" s="134"/>
      <c r="NK2" s="134"/>
      <c r="NL2" s="134"/>
      <c r="NM2" s="134"/>
      <c r="NN2" s="134"/>
      <c r="NO2" s="134"/>
      <c r="NP2" s="134"/>
      <c r="NQ2" s="134"/>
      <c r="NR2" s="134"/>
      <c r="NS2" s="134"/>
      <c r="NT2" s="134"/>
      <c r="NU2" s="134"/>
      <c r="NV2" s="134"/>
      <c r="NW2" s="134"/>
      <c r="NX2" s="134"/>
      <c r="NY2" s="134"/>
      <c r="NZ2" s="134"/>
      <c r="OA2" s="134"/>
      <c r="OB2" s="134"/>
      <c r="OC2" s="134"/>
      <c r="OD2" s="134"/>
      <c r="OE2" s="134"/>
      <c r="OF2" s="134"/>
      <c r="OG2" s="134"/>
      <c r="OH2" s="134"/>
      <c r="OI2" s="134"/>
      <c r="OJ2" s="134"/>
      <c r="OK2" s="134"/>
      <c r="OL2" s="134"/>
      <c r="OM2" s="134"/>
      <c r="ON2" s="134"/>
      <c r="OO2" s="134"/>
      <c r="OP2" s="134"/>
      <c r="OQ2" s="134"/>
      <c r="OR2" s="134"/>
      <c r="OS2" s="134"/>
      <c r="OT2" s="134"/>
      <c r="OU2" s="134"/>
      <c r="OV2" s="134"/>
      <c r="OW2" s="134"/>
      <c r="OX2" s="134"/>
      <c r="OY2" s="134"/>
      <c r="OZ2" s="134"/>
      <c r="PA2" s="134"/>
      <c r="PB2" s="134"/>
      <c r="PC2" s="134"/>
      <c r="PD2" s="134"/>
      <c r="PE2" s="134"/>
      <c r="PF2" s="134"/>
      <c r="PG2" s="134"/>
      <c r="PH2" s="134"/>
      <c r="PI2" s="134"/>
      <c r="PJ2" s="134"/>
      <c r="PK2" s="134"/>
      <c r="PL2" s="134"/>
      <c r="PM2" s="134"/>
      <c r="PN2" s="134"/>
      <c r="PO2" s="134"/>
      <c r="PP2" s="134"/>
      <c r="PQ2" s="134"/>
      <c r="PR2" s="134"/>
      <c r="PS2" s="134"/>
      <c r="PT2" s="134"/>
      <c r="PU2" s="134"/>
      <c r="PV2" s="134"/>
      <c r="PW2" s="134"/>
      <c r="PX2" s="134"/>
      <c r="PY2" s="134"/>
      <c r="PZ2" s="134"/>
      <c r="QA2" s="134"/>
      <c r="QB2" s="134"/>
      <c r="QC2" s="134"/>
      <c r="QD2" s="134"/>
      <c r="QE2" s="134"/>
      <c r="QF2" s="134"/>
      <c r="QG2" s="134"/>
      <c r="QH2" s="134"/>
      <c r="QI2" s="134"/>
      <c r="QJ2" s="134"/>
      <c r="QK2" s="134"/>
      <c r="QL2" s="134"/>
      <c r="QM2" s="134"/>
      <c r="QN2" s="134"/>
      <c r="QO2" s="134"/>
      <c r="QP2" s="134"/>
      <c r="QQ2" s="134"/>
      <c r="QR2" s="134"/>
      <c r="QS2" s="134"/>
      <c r="QT2" s="134"/>
      <c r="QU2" s="134"/>
      <c r="QV2" s="134"/>
      <c r="QW2" s="134"/>
      <c r="QX2" s="134"/>
      <c r="QY2" s="134"/>
      <c r="QZ2" s="134"/>
      <c r="RA2" s="134"/>
      <c r="RB2" s="134"/>
      <c r="RC2" s="134"/>
      <c r="RD2" s="134"/>
      <c r="RE2" s="134"/>
      <c r="RF2" s="134"/>
      <c r="RG2" s="134"/>
      <c r="RH2" s="134"/>
      <c r="RI2" s="134"/>
      <c r="RJ2" s="134"/>
      <c r="RK2" s="134"/>
      <c r="RL2" s="134"/>
      <c r="RM2" s="134"/>
      <c r="RN2" s="134"/>
      <c r="RO2" s="134"/>
      <c r="RP2" s="134"/>
      <c r="RQ2" s="134"/>
      <c r="RR2" s="134"/>
      <c r="RS2" s="134"/>
      <c r="RT2" s="134"/>
      <c r="RU2" s="134"/>
      <c r="RV2" s="134"/>
      <c r="RW2" s="134"/>
      <c r="RX2" s="134"/>
      <c r="RY2" s="134"/>
      <c r="RZ2" s="134"/>
      <c r="SA2" s="134"/>
      <c r="SB2" s="134"/>
      <c r="SC2" s="134"/>
      <c r="SD2" s="134"/>
      <c r="SE2" s="134"/>
      <c r="SF2" s="134"/>
      <c r="SG2" s="134"/>
      <c r="SH2" s="134"/>
      <c r="SI2" s="134"/>
      <c r="SJ2" s="134"/>
      <c r="SK2" s="134"/>
      <c r="SL2" s="134"/>
      <c r="SM2" s="134"/>
      <c r="SN2" s="134"/>
      <c r="SO2" s="134"/>
      <c r="SP2" s="134"/>
      <c r="SQ2" s="134"/>
      <c r="SR2" s="134"/>
      <c r="SS2" s="134"/>
      <c r="ST2" s="134"/>
      <c r="SU2" s="134"/>
      <c r="SV2" s="134"/>
      <c r="SW2" s="134"/>
      <c r="SX2" s="134"/>
      <c r="SY2" s="134"/>
      <c r="SZ2" s="134"/>
      <c r="TA2" s="134"/>
      <c r="TB2" s="134"/>
      <c r="TC2" s="134"/>
      <c r="TD2" s="134"/>
      <c r="TE2" s="134"/>
      <c r="TF2" s="134"/>
      <c r="TG2" s="134"/>
      <c r="TH2" s="134"/>
      <c r="TI2" s="134"/>
      <c r="TJ2" s="134"/>
      <c r="TK2" s="134"/>
      <c r="TL2" s="134"/>
      <c r="TM2" s="134"/>
      <c r="TN2" s="134"/>
      <c r="TO2" s="134"/>
      <c r="TP2" s="134"/>
      <c r="TQ2" s="134"/>
      <c r="TR2" s="134"/>
      <c r="TS2" s="134"/>
      <c r="TT2" s="134"/>
      <c r="TU2" s="134"/>
      <c r="TV2" s="134"/>
      <c r="TW2" s="134"/>
      <c r="TX2" s="134"/>
      <c r="TY2" s="134"/>
      <c r="TZ2" s="134"/>
      <c r="UA2" s="134"/>
      <c r="UB2" s="134"/>
      <c r="UC2" s="134"/>
      <c r="UD2" s="134"/>
      <c r="UE2" s="134"/>
      <c r="UF2" s="134"/>
      <c r="UG2" s="134"/>
      <c r="UH2" s="134"/>
      <c r="UI2" s="134"/>
      <c r="UJ2" s="134"/>
      <c r="UK2" s="134"/>
      <c r="UL2" s="134"/>
      <c r="UM2" s="134"/>
      <c r="UN2" s="134"/>
      <c r="UO2" s="134"/>
      <c r="UP2" s="134"/>
      <c r="UQ2" s="134"/>
      <c r="UR2" s="134"/>
      <c r="US2" s="134"/>
      <c r="UT2" s="134"/>
      <c r="UU2" s="134"/>
      <c r="UV2" s="134"/>
      <c r="UW2" s="134"/>
      <c r="UX2" s="134"/>
      <c r="UY2" s="134"/>
      <c r="UZ2" s="134"/>
      <c r="VA2" s="134"/>
      <c r="VB2" s="134"/>
      <c r="VC2" s="134"/>
      <c r="VD2" s="134"/>
      <c r="VE2" s="134"/>
      <c r="VF2" s="134"/>
      <c r="VG2" s="134"/>
      <c r="VH2" s="134"/>
      <c r="VI2" s="134"/>
      <c r="VJ2" s="134"/>
      <c r="VK2" s="134"/>
      <c r="VL2" s="134"/>
      <c r="VM2" s="134"/>
      <c r="VN2" s="134"/>
      <c r="VO2" s="134"/>
      <c r="VP2" s="134"/>
      <c r="VQ2" s="134"/>
      <c r="VR2" s="134"/>
      <c r="VS2" s="134"/>
      <c r="VT2" s="134"/>
      <c r="VU2" s="134"/>
      <c r="VV2" s="134"/>
      <c r="VW2" s="134"/>
      <c r="VX2" s="134"/>
      <c r="VY2" s="134"/>
      <c r="VZ2" s="134"/>
      <c r="WA2" s="134"/>
      <c r="WB2" s="134"/>
      <c r="WC2" s="134"/>
      <c r="WD2" s="134"/>
      <c r="WE2" s="134"/>
      <c r="WF2" s="134"/>
      <c r="WG2" s="134"/>
      <c r="WH2" s="134"/>
      <c r="WI2" s="134"/>
      <c r="WJ2" s="134"/>
      <c r="WK2" s="134"/>
      <c r="WL2" s="134"/>
      <c r="WM2" s="134"/>
      <c r="WN2" s="134"/>
      <c r="WO2" s="134"/>
      <c r="WP2" s="134"/>
      <c r="WQ2" s="134"/>
      <c r="WR2" s="134"/>
      <c r="WS2" s="134"/>
      <c r="WT2" s="134"/>
      <c r="WU2" s="134"/>
      <c r="WV2" s="134"/>
      <c r="WW2" s="134"/>
      <c r="WX2" s="134"/>
      <c r="WY2" s="134"/>
      <c r="WZ2" s="134"/>
      <c r="XA2" s="134"/>
      <c r="XB2" s="134"/>
      <c r="XC2" s="134"/>
      <c r="XD2" s="134"/>
      <c r="XE2" s="134"/>
      <c r="XF2" s="134"/>
      <c r="XG2" s="134"/>
      <c r="XH2" s="134"/>
      <c r="XI2" s="134"/>
      <c r="XJ2" s="134"/>
      <c r="XK2" s="134"/>
      <c r="XL2" s="134"/>
      <c r="XM2" s="134"/>
      <c r="XN2" s="134"/>
      <c r="XO2" s="134"/>
      <c r="XP2" s="134"/>
      <c r="XQ2" s="134"/>
      <c r="XR2" s="134"/>
      <c r="XS2" s="134"/>
      <c r="XT2" s="134"/>
      <c r="XU2" s="134"/>
      <c r="XV2" s="134"/>
      <c r="XW2" s="134"/>
      <c r="XX2" s="134"/>
      <c r="XY2" s="134"/>
      <c r="XZ2" s="134"/>
      <c r="YA2" s="134"/>
      <c r="YB2" s="134"/>
      <c r="YC2" s="134"/>
      <c r="YD2" s="134"/>
      <c r="YE2" s="134"/>
      <c r="YF2" s="134"/>
      <c r="YG2" s="134"/>
      <c r="YH2" s="134"/>
      <c r="YI2" s="134"/>
      <c r="YJ2" s="134"/>
      <c r="YK2" s="134"/>
      <c r="YL2" s="134"/>
      <c r="YM2" s="134"/>
      <c r="YN2" s="134"/>
      <c r="YO2" s="134"/>
      <c r="YP2" s="134"/>
      <c r="YQ2" s="134"/>
      <c r="YR2" s="134"/>
      <c r="YS2" s="134"/>
      <c r="YT2" s="134"/>
      <c r="YU2" s="134"/>
      <c r="YV2" s="134"/>
      <c r="YW2" s="134"/>
      <c r="YX2" s="134"/>
      <c r="YY2" s="134"/>
      <c r="YZ2" s="134"/>
      <c r="ZA2" s="134"/>
      <c r="ZB2" s="134"/>
      <c r="ZC2" s="134"/>
      <c r="ZD2" s="134"/>
      <c r="ZE2" s="134"/>
      <c r="ZF2" s="134"/>
      <c r="ZG2" s="134"/>
      <c r="ZH2" s="134"/>
      <c r="ZI2" s="134"/>
      <c r="ZJ2" s="134"/>
      <c r="ZK2" s="134"/>
      <c r="ZL2" s="134"/>
      <c r="ZM2" s="134"/>
      <c r="ZN2" s="134"/>
      <c r="ZO2" s="134"/>
      <c r="ZP2" s="134"/>
      <c r="ZQ2" s="134"/>
      <c r="ZR2" s="134"/>
      <c r="ZS2" s="134"/>
      <c r="ZT2" s="134"/>
      <c r="ZU2" s="134"/>
      <c r="ZV2" s="134"/>
      <c r="ZW2" s="134"/>
      <c r="ZX2" s="134"/>
      <c r="ZY2" s="134"/>
      <c r="ZZ2" s="134"/>
      <c r="AAA2" s="134"/>
      <c r="AAB2" s="134"/>
      <c r="AAC2" s="134"/>
      <c r="AAD2" s="134"/>
      <c r="AAE2" s="134"/>
      <c r="AAF2" s="134"/>
      <c r="AAG2" s="134"/>
      <c r="AAH2" s="134"/>
      <c r="AAI2" s="134"/>
      <c r="AAJ2" s="134"/>
      <c r="AAK2" s="134"/>
      <c r="AAL2" s="134"/>
      <c r="AAM2" s="134"/>
      <c r="AAN2" s="134"/>
      <c r="AAO2" s="134"/>
      <c r="AAP2" s="134"/>
      <c r="AAQ2" s="134"/>
      <c r="AAR2" s="134"/>
      <c r="AAS2" s="134"/>
      <c r="AAT2" s="134"/>
      <c r="AAU2" s="134"/>
      <c r="AAV2" s="134"/>
      <c r="AAW2" s="134"/>
      <c r="AAX2" s="134"/>
      <c r="AAY2" s="134"/>
      <c r="AAZ2" s="134"/>
      <c r="ABA2" s="134"/>
      <c r="ABB2" s="134"/>
      <c r="ABC2" s="134"/>
      <c r="ABD2" s="134"/>
      <c r="ABE2" s="134"/>
      <c r="ABF2" s="134"/>
      <c r="ABG2" s="134"/>
      <c r="ABH2" s="134"/>
      <c r="ABI2" s="134"/>
      <c r="ABJ2" s="134"/>
      <c r="ABK2" s="134"/>
      <c r="ABL2" s="134"/>
      <c r="ABM2" s="134"/>
      <c r="ABN2" s="134"/>
      <c r="ABO2" s="134"/>
      <c r="ABP2" s="134"/>
      <c r="ABQ2" s="134"/>
      <c r="ABR2" s="134"/>
      <c r="ABS2" s="134"/>
      <c r="ABT2" s="134"/>
      <c r="ABU2" s="134"/>
      <c r="ABV2" s="134"/>
      <c r="ABW2" s="134"/>
      <c r="ABX2" s="134"/>
      <c r="ABY2" s="134"/>
      <c r="ABZ2" s="134"/>
      <c r="ACA2" s="134"/>
      <c r="ACB2" s="134"/>
      <c r="ACC2" s="134"/>
      <c r="ACD2" s="134"/>
      <c r="ACE2" s="134"/>
      <c r="ACF2" s="134"/>
      <c r="ACG2" s="134"/>
      <c r="ACH2" s="134"/>
      <c r="ACI2" s="134"/>
      <c r="ACJ2" s="134"/>
      <c r="ACK2" s="134"/>
    </row>
    <row r="3" spans="1:765" ht="13.5" customHeight="1" x14ac:dyDescent="0.3">
      <c r="A3" s="141" t="s">
        <v>297</v>
      </c>
      <c r="B3" s="135" t="s">
        <v>296</v>
      </c>
      <c r="E3" s="140" t="s">
        <v>295</v>
      </c>
      <c r="F3" s="142" t="s">
        <v>294</v>
      </c>
      <c r="G3" s="145">
        <v>1141</v>
      </c>
      <c r="I3" s="134" t="s">
        <v>139</v>
      </c>
      <c r="K3" s="138"/>
    </row>
    <row r="4" spans="1:765" ht="13.5" customHeight="1" x14ac:dyDescent="0.3">
      <c r="A4" s="141" t="s">
        <v>237</v>
      </c>
      <c r="B4" s="135" t="s">
        <v>236</v>
      </c>
      <c r="E4" s="140" t="s">
        <v>235</v>
      </c>
      <c r="F4" s="142" t="s">
        <v>234</v>
      </c>
      <c r="G4" s="145">
        <v>1193</v>
      </c>
      <c r="I4" s="134" t="s">
        <v>127</v>
      </c>
    </row>
    <row r="5" spans="1:765" ht="13.5" customHeight="1" x14ac:dyDescent="0.3">
      <c r="A5" s="141" t="s">
        <v>324</v>
      </c>
      <c r="B5" s="135" t="s">
        <v>323</v>
      </c>
      <c r="E5" s="140" t="s">
        <v>322</v>
      </c>
      <c r="F5" s="142" t="s">
        <v>321</v>
      </c>
      <c r="G5" s="145">
        <v>1282</v>
      </c>
      <c r="I5" s="134" t="s">
        <v>127</v>
      </c>
    </row>
    <row r="6" spans="1:765" ht="13.5" customHeight="1" x14ac:dyDescent="0.3">
      <c r="A6" s="141" t="s">
        <v>151</v>
      </c>
      <c r="B6" s="135" t="s">
        <v>150</v>
      </c>
      <c r="E6" s="140" t="s">
        <v>149</v>
      </c>
      <c r="F6" s="142" t="s">
        <v>148</v>
      </c>
      <c r="G6" s="145">
        <v>1219</v>
      </c>
      <c r="I6" s="134" t="s">
        <v>127</v>
      </c>
      <c r="K6" s="138"/>
      <c r="L6" s="138"/>
    </row>
    <row r="7" spans="1:765" ht="13.5" customHeight="1" x14ac:dyDescent="0.3">
      <c r="A7" s="141" t="s">
        <v>172</v>
      </c>
      <c r="B7" s="135" t="s">
        <v>171</v>
      </c>
      <c r="E7" s="140" t="s">
        <v>170</v>
      </c>
      <c r="F7" s="142" t="s">
        <v>169</v>
      </c>
      <c r="G7" s="134">
        <v>1060</v>
      </c>
      <c r="I7" s="134" t="s">
        <v>139</v>
      </c>
    </row>
    <row r="8" spans="1:765" ht="13.5" customHeight="1" x14ac:dyDescent="0.3">
      <c r="A8" s="141" t="s">
        <v>332</v>
      </c>
      <c r="B8" s="135" t="s">
        <v>331</v>
      </c>
      <c r="E8" s="140" t="s">
        <v>330</v>
      </c>
      <c r="F8" s="142" t="s">
        <v>329</v>
      </c>
      <c r="G8" s="134">
        <v>1133</v>
      </c>
      <c r="I8" s="134" t="s">
        <v>127</v>
      </c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  <c r="IT8" s="134"/>
      <c r="IU8" s="134"/>
      <c r="IV8" s="134"/>
      <c r="IW8" s="134"/>
      <c r="IX8" s="134"/>
      <c r="IY8" s="134"/>
      <c r="IZ8" s="134"/>
      <c r="JA8" s="134"/>
      <c r="JB8" s="134"/>
      <c r="JC8" s="134"/>
      <c r="JD8" s="134"/>
      <c r="JE8" s="134"/>
      <c r="JF8" s="134"/>
      <c r="JG8" s="134"/>
      <c r="JH8" s="134"/>
      <c r="JI8" s="134"/>
      <c r="JJ8" s="134"/>
      <c r="JK8" s="134"/>
      <c r="JL8" s="134"/>
      <c r="JM8" s="134"/>
      <c r="JN8" s="134"/>
      <c r="JO8" s="134"/>
      <c r="JP8" s="134"/>
      <c r="JQ8" s="134"/>
      <c r="JR8" s="134"/>
      <c r="JS8" s="134"/>
      <c r="JT8" s="134"/>
      <c r="JU8" s="134"/>
      <c r="JV8" s="134"/>
      <c r="JW8" s="134"/>
      <c r="JX8" s="134"/>
      <c r="JY8" s="134"/>
      <c r="JZ8" s="134"/>
      <c r="KA8" s="134"/>
      <c r="KB8" s="134"/>
      <c r="KC8" s="134"/>
      <c r="KD8" s="134"/>
      <c r="KE8" s="134"/>
      <c r="KF8" s="134"/>
      <c r="KG8" s="134"/>
      <c r="KH8" s="134"/>
      <c r="KI8" s="134"/>
      <c r="KJ8" s="134"/>
      <c r="KK8" s="134"/>
      <c r="KL8" s="134"/>
      <c r="KM8" s="134"/>
      <c r="KN8" s="134"/>
      <c r="KO8" s="134"/>
      <c r="KP8" s="134"/>
      <c r="KQ8" s="134"/>
      <c r="KR8" s="134"/>
      <c r="KS8" s="134"/>
      <c r="KT8" s="134"/>
      <c r="KU8" s="134"/>
      <c r="KV8" s="134"/>
      <c r="KW8" s="134"/>
      <c r="KX8" s="134"/>
      <c r="KY8" s="134"/>
      <c r="KZ8" s="134"/>
      <c r="LA8" s="134"/>
      <c r="LB8" s="134"/>
      <c r="LC8" s="134"/>
      <c r="LD8" s="134"/>
      <c r="LE8" s="134"/>
      <c r="LF8" s="134"/>
      <c r="LG8" s="134"/>
      <c r="LH8" s="134"/>
      <c r="LI8" s="134"/>
      <c r="LJ8" s="134"/>
      <c r="LK8" s="134"/>
      <c r="LL8" s="134"/>
      <c r="LM8" s="134"/>
      <c r="LN8" s="134"/>
      <c r="LO8" s="134"/>
      <c r="LP8" s="134"/>
      <c r="LQ8" s="134"/>
      <c r="LR8" s="134"/>
      <c r="LS8" s="134"/>
      <c r="LT8" s="134"/>
      <c r="LU8" s="134"/>
      <c r="LV8" s="134"/>
      <c r="LW8" s="134"/>
      <c r="LX8" s="134"/>
      <c r="LY8" s="134"/>
      <c r="LZ8" s="134"/>
      <c r="MA8" s="134"/>
      <c r="MB8" s="134"/>
      <c r="MC8" s="134"/>
      <c r="MD8" s="134"/>
      <c r="ME8" s="134"/>
      <c r="MF8" s="134"/>
      <c r="MG8" s="134"/>
      <c r="MH8" s="134"/>
      <c r="MI8" s="134"/>
      <c r="MJ8" s="134"/>
      <c r="MK8" s="134"/>
      <c r="ML8" s="134"/>
      <c r="MM8" s="134"/>
      <c r="MN8" s="134"/>
      <c r="MO8" s="134"/>
      <c r="MP8" s="134"/>
      <c r="MQ8" s="134"/>
      <c r="MR8" s="134"/>
      <c r="MS8" s="134"/>
      <c r="MT8" s="134"/>
      <c r="MU8" s="134"/>
      <c r="MV8" s="134"/>
      <c r="MW8" s="134"/>
      <c r="MX8" s="134"/>
      <c r="MY8" s="134"/>
      <c r="MZ8" s="134"/>
      <c r="NA8" s="134"/>
      <c r="NB8" s="134"/>
      <c r="NC8" s="134"/>
      <c r="ND8" s="134"/>
      <c r="NE8" s="134"/>
      <c r="NF8" s="134"/>
      <c r="NG8" s="134"/>
      <c r="NH8" s="134"/>
      <c r="NI8" s="134"/>
      <c r="NJ8" s="134"/>
      <c r="NK8" s="134"/>
      <c r="NL8" s="134"/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4"/>
      <c r="NX8" s="134"/>
      <c r="NY8" s="134"/>
      <c r="NZ8" s="134"/>
      <c r="OA8" s="134"/>
      <c r="OB8" s="134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34"/>
      <c r="PH8" s="134"/>
      <c r="PI8" s="134"/>
      <c r="PJ8" s="134"/>
      <c r="PK8" s="134"/>
      <c r="PL8" s="134"/>
      <c r="PM8" s="134"/>
      <c r="PN8" s="134"/>
      <c r="PO8" s="134"/>
      <c r="PP8" s="134"/>
      <c r="PQ8" s="134"/>
      <c r="PR8" s="134"/>
      <c r="PS8" s="134"/>
      <c r="PT8" s="134"/>
      <c r="PU8" s="134"/>
      <c r="PV8" s="134"/>
      <c r="PW8" s="134"/>
      <c r="PX8" s="134"/>
      <c r="PY8" s="134"/>
      <c r="PZ8" s="134"/>
      <c r="QA8" s="134"/>
      <c r="QB8" s="134"/>
      <c r="QC8" s="134"/>
      <c r="QD8" s="134"/>
      <c r="QE8" s="134"/>
      <c r="QF8" s="134"/>
      <c r="QG8" s="134"/>
      <c r="QH8" s="134"/>
      <c r="QI8" s="134"/>
      <c r="QJ8" s="134"/>
      <c r="QK8" s="134"/>
      <c r="QL8" s="134"/>
      <c r="QM8" s="134"/>
      <c r="QN8" s="134"/>
      <c r="QO8" s="134"/>
      <c r="QP8" s="134"/>
      <c r="QQ8" s="134"/>
      <c r="QR8" s="134"/>
      <c r="QS8" s="134"/>
      <c r="QT8" s="134"/>
      <c r="QU8" s="134"/>
      <c r="QV8" s="134"/>
      <c r="QW8" s="134"/>
      <c r="QX8" s="134"/>
      <c r="QY8" s="134"/>
      <c r="QZ8" s="134"/>
      <c r="RA8" s="134"/>
      <c r="RB8" s="134"/>
      <c r="RC8" s="134"/>
      <c r="RD8" s="134"/>
      <c r="RE8" s="134"/>
      <c r="RF8" s="134"/>
      <c r="RG8" s="134"/>
      <c r="RH8" s="134"/>
      <c r="RI8" s="134"/>
      <c r="RJ8" s="134"/>
      <c r="RK8" s="134"/>
      <c r="RL8" s="134"/>
      <c r="RM8" s="134"/>
      <c r="RN8" s="134"/>
      <c r="RO8" s="134"/>
      <c r="RP8" s="134"/>
      <c r="RQ8" s="134"/>
      <c r="RR8" s="134"/>
      <c r="RS8" s="134"/>
      <c r="RT8" s="134"/>
      <c r="RU8" s="134"/>
      <c r="RV8" s="134"/>
      <c r="RW8" s="134"/>
      <c r="RX8" s="134"/>
      <c r="RY8" s="134"/>
      <c r="RZ8" s="134"/>
      <c r="SA8" s="134"/>
      <c r="SB8" s="134"/>
      <c r="SC8" s="134"/>
      <c r="SD8" s="134"/>
      <c r="SE8" s="134"/>
      <c r="SF8" s="134"/>
      <c r="SG8" s="134"/>
      <c r="SH8" s="134"/>
      <c r="SI8" s="134"/>
      <c r="SJ8" s="134"/>
      <c r="SK8" s="134"/>
      <c r="SL8" s="134"/>
      <c r="SM8" s="134"/>
      <c r="SN8" s="134"/>
      <c r="SO8" s="134"/>
      <c r="SP8" s="134"/>
      <c r="SQ8" s="134"/>
      <c r="SR8" s="134"/>
      <c r="SS8" s="134"/>
      <c r="ST8" s="134"/>
      <c r="SU8" s="134"/>
      <c r="SV8" s="134"/>
      <c r="SW8" s="134"/>
      <c r="SX8" s="134"/>
      <c r="SY8" s="134"/>
      <c r="SZ8" s="134"/>
      <c r="TA8" s="134"/>
      <c r="TB8" s="134"/>
      <c r="TC8" s="134"/>
      <c r="TD8" s="134"/>
      <c r="TE8" s="134"/>
      <c r="TF8" s="134"/>
      <c r="TG8" s="134"/>
      <c r="TH8" s="134"/>
      <c r="TI8" s="134"/>
      <c r="TJ8" s="134"/>
      <c r="TK8" s="134"/>
      <c r="TL8" s="134"/>
      <c r="TM8" s="134"/>
      <c r="TN8" s="134"/>
      <c r="TO8" s="134"/>
      <c r="TP8" s="134"/>
      <c r="TQ8" s="134"/>
      <c r="TR8" s="134"/>
      <c r="TS8" s="134"/>
      <c r="TT8" s="134"/>
      <c r="TU8" s="134"/>
      <c r="TV8" s="134"/>
      <c r="TW8" s="134"/>
      <c r="TX8" s="134"/>
      <c r="TY8" s="134"/>
      <c r="TZ8" s="134"/>
      <c r="UA8" s="134"/>
      <c r="UB8" s="134"/>
      <c r="UC8" s="134"/>
      <c r="UD8" s="134"/>
      <c r="UE8" s="134"/>
      <c r="UF8" s="134"/>
      <c r="UG8" s="134"/>
      <c r="UH8" s="134"/>
      <c r="UI8" s="134"/>
      <c r="UJ8" s="134"/>
      <c r="UK8" s="134"/>
      <c r="UL8" s="134"/>
      <c r="UM8" s="134"/>
      <c r="UN8" s="134"/>
      <c r="UO8" s="134"/>
      <c r="UP8" s="134"/>
      <c r="UQ8" s="134"/>
      <c r="UR8" s="134"/>
      <c r="US8" s="134"/>
      <c r="UT8" s="134"/>
      <c r="UU8" s="134"/>
      <c r="UV8" s="134"/>
      <c r="UW8" s="134"/>
      <c r="UX8" s="134"/>
      <c r="UY8" s="134"/>
      <c r="UZ8" s="134"/>
      <c r="VA8" s="134"/>
      <c r="VB8" s="134"/>
      <c r="VC8" s="134"/>
      <c r="VD8" s="134"/>
      <c r="VE8" s="134"/>
      <c r="VF8" s="134"/>
      <c r="VG8" s="134"/>
      <c r="VH8" s="134"/>
      <c r="VI8" s="134"/>
      <c r="VJ8" s="134"/>
      <c r="VK8" s="134"/>
      <c r="VL8" s="134"/>
      <c r="VM8" s="134"/>
      <c r="VN8" s="134"/>
      <c r="VO8" s="134"/>
      <c r="VP8" s="134"/>
      <c r="VQ8" s="134"/>
      <c r="VR8" s="134"/>
      <c r="VS8" s="134"/>
      <c r="VT8" s="134"/>
      <c r="VU8" s="134"/>
      <c r="VV8" s="134"/>
      <c r="VW8" s="134"/>
      <c r="VX8" s="134"/>
      <c r="VY8" s="134"/>
      <c r="VZ8" s="134"/>
      <c r="WA8" s="134"/>
      <c r="WB8" s="134"/>
      <c r="WC8" s="134"/>
      <c r="WD8" s="134"/>
      <c r="WE8" s="134"/>
      <c r="WF8" s="134"/>
      <c r="WG8" s="134"/>
      <c r="WH8" s="134"/>
      <c r="WI8" s="134"/>
      <c r="WJ8" s="134"/>
      <c r="WK8" s="134"/>
      <c r="WL8" s="134"/>
      <c r="WM8" s="134"/>
      <c r="WN8" s="134"/>
      <c r="WO8" s="134"/>
      <c r="WP8" s="134"/>
      <c r="WQ8" s="134"/>
      <c r="WR8" s="134"/>
      <c r="WS8" s="134"/>
      <c r="WT8" s="134"/>
      <c r="WU8" s="134"/>
      <c r="WV8" s="134"/>
      <c r="WW8" s="134"/>
      <c r="WX8" s="134"/>
      <c r="WY8" s="134"/>
      <c r="WZ8" s="134"/>
      <c r="XA8" s="134"/>
      <c r="XB8" s="134"/>
      <c r="XC8" s="134"/>
      <c r="XD8" s="134"/>
      <c r="XE8" s="134"/>
      <c r="XF8" s="134"/>
      <c r="XG8" s="134"/>
      <c r="XH8" s="134"/>
      <c r="XI8" s="134"/>
      <c r="XJ8" s="134"/>
      <c r="XK8" s="134"/>
      <c r="XL8" s="134"/>
      <c r="XM8" s="134"/>
      <c r="XN8" s="134"/>
      <c r="XO8" s="134"/>
      <c r="XP8" s="134"/>
      <c r="XQ8" s="134"/>
      <c r="XR8" s="134"/>
      <c r="XS8" s="134"/>
      <c r="XT8" s="134"/>
      <c r="XU8" s="134"/>
      <c r="XV8" s="134"/>
      <c r="XW8" s="134"/>
      <c r="XX8" s="134"/>
      <c r="XY8" s="134"/>
      <c r="XZ8" s="134"/>
      <c r="YA8" s="134"/>
      <c r="YB8" s="134"/>
      <c r="YC8" s="134"/>
      <c r="YD8" s="134"/>
      <c r="YE8" s="134"/>
      <c r="YF8" s="134"/>
      <c r="YG8" s="134"/>
      <c r="YH8" s="134"/>
      <c r="YI8" s="134"/>
      <c r="YJ8" s="134"/>
      <c r="YK8" s="134"/>
      <c r="YL8" s="134"/>
      <c r="YM8" s="134"/>
      <c r="YN8" s="134"/>
      <c r="YO8" s="134"/>
      <c r="YP8" s="134"/>
      <c r="YQ8" s="134"/>
      <c r="YR8" s="134"/>
      <c r="YS8" s="134"/>
      <c r="YT8" s="134"/>
      <c r="YU8" s="134"/>
      <c r="YV8" s="134"/>
      <c r="YW8" s="134"/>
      <c r="YX8" s="134"/>
      <c r="YY8" s="134"/>
      <c r="YZ8" s="134"/>
      <c r="ZA8" s="134"/>
      <c r="ZB8" s="134"/>
      <c r="ZC8" s="134"/>
      <c r="ZD8" s="134"/>
      <c r="ZE8" s="134"/>
      <c r="ZF8" s="134"/>
      <c r="ZG8" s="134"/>
      <c r="ZH8" s="134"/>
      <c r="ZI8" s="134"/>
      <c r="ZJ8" s="134"/>
      <c r="ZK8" s="134"/>
      <c r="ZL8" s="134"/>
      <c r="ZM8" s="134"/>
      <c r="ZN8" s="134"/>
      <c r="ZO8" s="134"/>
      <c r="ZP8" s="134"/>
      <c r="ZQ8" s="134"/>
      <c r="ZR8" s="134"/>
      <c r="ZS8" s="134"/>
      <c r="ZT8" s="134"/>
      <c r="ZU8" s="134"/>
      <c r="ZV8" s="134"/>
      <c r="ZW8" s="134"/>
      <c r="ZX8" s="134"/>
      <c r="ZY8" s="134"/>
      <c r="ZZ8" s="134"/>
      <c r="AAA8" s="134"/>
      <c r="AAB8" s="134"/>
      <c r="AAC8" s="134"/>
      <c r="AAD8" s="134"/>
      <c r="AAE8" s="134"/>
      <c r="AAF8" s="134"/>
      <c r="AAG8" s="134"/>
      <c r="AAH8" s="134"/>
      <c r="AAI8" s="134"/>
      <c r="AAJ8" s="134"/>
      <c r="AAK8" s="134"/>
      <c r="AAL8" s="134"/>
      <c r="AAM8" s="134"/>
      <c r="AAN8" s="134"/>
      <c r="AAO8" s="134"/>
      <c r="AAP8" s="134"/>
      <c r="AAQ8" s="134"/>
      <c r="AAR8" s="134"/>
      <c r="AAS8" s="134"/>
      <c r="AAT8" s="134"/>
      <c r="AAU8" s="134"/>
      <c r="AAV8" s="134"/>
      <c r="AAW8" s="134"/>
      <c r="AAX8" s="134"/>
      <c r="AAY8" s="134"/>
      <c r="AAZ8" s="134"/>
      <c r="ABA8" s="134"/>
      <c r="ABB8" s="134"/>
      <c r="ABC8" s="134"/>
      <c r="ABD8" s="134"/>
      <c r="ABE8" s="134"/>
      <c r="ABF8" s="134"/>
      <c r="ABG8" s="134"/>
      <c r="ABH8" s="134"/>
      <c r="ABI8" s="134"/>
      <c r="ABJ8" s="134"/>
      <c r="ABK8" s="134"/>
      <c r="ABL8" s="134"/>
      <c r="ABM8" s="134"/>
      <c r="ABN8" s="134"/>
      <c r="ABO8" s="134"/>
      <c r="ABP8" s="134"/>
      <c r="ABQ8" s="134"/>
      <c r="ABR8" s="134"/>
      <c r="ABS8" s="134"/>
      <c r="ABT8" s="134"/>
      <c r="ABU8" s="134"/>
      <c r="ABV8" s="134"/>
      <c r="ABW8" s="134"/>
      <c r="ABX8" s="134"/>
      <c r="ABY8" s="134"/>
      <c r="ABZ8" s="134"/>
      <c r="ACA8" s="134"/>
      <c r="ACB8" s="134"/>
      <c r="ACC8" s="134"/>
      <c r="ACD8" s="134"/>
      <c r="ACE8" s="134"/>
      <c r="ACF8" s="134"/>
      <c r="ACG8" s="134"/>
      <c r="ACH8" s="134"/>
      <c r="ACI8" s="134"/>
      <c r="ACJ8" s="134"/>
      <c r="ACK8" s="134"/>
    </row>
    <row r="9" spans="1:765" ht="13.5" customHeight="1" x14ac:dyDescent="0.3">
      <c r="A9" s="141" t="s">
        <v>252</v>
      </c>
      <c r="B9" s="135" t="s">
        <v>251</v>
      </c>
      <c r="E9" s="140" t="s">
        <v>250</v>
      </c>
      <c r="F9" s="142" t="s">
        <v>249</v>
      </c>
      <c r="G9" s="145">
        <v>1142</v>
      </c>
      <c r="I9" s="134" t="s">
        <v>139</v>
      </c>
    </row>
    <row r="10" spans="1:765" ht="13.5" customHeight="1" x14ac:dyDescent="0.3">
      <c r="A10" s="141" t="s">
        <v>192</v>
      </c>
      <c r="B10" s="135" t="s">
        <v>191</v>
      </c>
      <c r="E10" s="140" t="s">
        <v>190</v>
      </c>
      <c r="F10" s="142" t="s">
        <v>189</v>
      </c>
      <c r="G10" s="145">
        <v>1283</v>
      </c>
      <c r="I10" s="134" t="s">
        <v>139</v>
      </c>
    </row>
    <row r="11" spans="1:765" s="138" customFormat="1" ht="13.5" customHeight="1" x14ac:dyDescent="0.3">
      <c r="A11" s="159" t="s">
        <v>131</v>
      </c>
      <c r="B11" s="135" t="s">
        <v>130</v>
      </c>
      <c r="C11" s="134"/>
      <c r="D11" s="134"/>
      <c r="E11" s="140" t="s">
        <v>129</v>
      </c>
      <c r="F11" s="142" t="s">
        <v>128</v>
      </c>
      <c r="G11" s="134">
        <v>1134</v>
      </c>
      <c r="H11" s="134"/>
      <c r="I11" s="134" t="s">
        <v>127</v>
      </c>
      <c r="J11" s="134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</row>
    <row r="12" spans="1:765" ht="13.5" customHeight="1" x14ac:dyDescent="0.3">
      <c r="A12" s="141" t="s">
        <v>335</v>
      </c>
      <c r="B12" s="135" t="s">
        <v>334</v>
      </c>
      <c r="D12" s="138"/>
      <c r="E12" s="138" t="s">
        <v>333</v>
      </c>
      <c r="F12" s="136" t="s">
        <v>118</v>
      </c>
      <c r="G12" s="136" t="s">
        <v>118</v>
      </c>
      <c r="H12" s="136"/>
      <c r="I12" s="143" t="s">
        <v>118</v>
      </c>
      <c r="J12" s="138"/>
    </row>
    <row r="13" spans="1:765" s="158" customFormat="1" ht="13.5" customHeight="1" x14ac:dyDescent="0.3">
      <c r="A13" s="141" t="s">
        <v>289</v>
      </c>
      <c r="B13" s="157" t="s">
        <v>288</v>
      </c>
      <c r="C13" s="134"/>
      <c r="D13" s="134"/>
      <c r="E13" s="140" t="s">
        <v>287</v>
      </c>
      <c r="F13" s="142" t="s">
        <v>286</v>
      </c>
      <c r="G13" s="134">
        <v>1036</v>
      </c>
      <c r="H13" s="134"/>
      <c r="I13" s="134" t="s">
        <v>139</v>
      </c>
      <c r="J13" s="134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</row>
    <row r="14" spans="1:765" ht="13.5" customHeight="1" x14ac:dyDescent="0.3">
      <c r="A14" s="144" t="s">
        <v>138</v>
      </c>
      <c r="B14" s="135" t="s">
        <v>137</v>
      </c>
      <c r="C14"/>
      <c r="D14"/>
      <c r="E14" s="137" t="s">
        <v>136</v>
      </c>
      <c r="F14" s="136" t="s">
        <v>118</v>
      </c>
      <c r="G14" s="136" t="s">
        <v>118</v>
      </c>
      <c r="H14" s="136"/>
      <c r="I14" s="143" t="s">
        <v>118</v>
      </c>
      <c r="J14"/>
    </row>
    <row r="15" spans="1:765" s="156" customFormat="1" ht="13.5" customHeight="1" x14ac:dyDescent="0.3">
      <c r="A15" s="144" t="s">
        <v>269</v>
      </c>
      <c r="B15" s="157" t="s">
        <v>268</v>
      </c>
      <c r="C15"/>
      <c r="D15"/>
      <c r="E15" t="s">
        <v>267</v>
      </c>
      <c r="F15" s="153" t="s">
        <v>266</v>
      </c>
      <c r="G15" s="145">
        <v>1259</v>
      </c>
      <c r="H15"/>
      <c r="I15" s="146" t="s">
        <v>265</v>
      </c>
      <c r="J15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4"/>
      <c r="FG15" s="134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4"/>
      <c r="FV15" s="134"/>
      <c r="FW15" s="134"/>
      <c r="FX15" s="134"/>
      <c r="FY15" s="134"/>
      <c r="FZ15" s="134"/>
      <c r="GA15" s="134"/>
      <c r="GB15" s="134"/>
      <c r="GC15" s="134"/>
      <c r="GD15" s="134"/>
      <c r="GE15" s="134"/>
      <c r="GF15" s="134"/>
      <c r="GG15" s="134"/>
      <c r="GH15" s="134"/>
      <c r="GI15" s="134"/>
      <c r="GJ15" s="134"/>
      <c r="GK15" s="134"/>
      <c r="GL15" s="134"/>
      <c r="GM15" s="134"/>
      <c r="GN15" s="134"/>
      <c r="GO15" s="134"/>
      <c r="GP15" s="134"/>
      <c r="GQ15" s="134"/>
      <c r="GR15" s="134"/>
      <c r="GS15" s="134"/>
      <c r="GT15" s="134"/>
      <c r="GU15" s="134"/>
      <c r="GV15" s="134"/>
      <c r="GW15" s="134"/>
      <c r="GX15" s="134"/>
      <c r="GY15" s="134"/>
      <c r="GZ15" s="134"/>
      <c r="HA15" s="134"/>
      <c r="HB15" s="134"/>
      <c r="HC15" s="134"/>
      <c r="HD15" s="134"/>
      <c r="HE15" s="134"/>
      <c r="HF15" s="134"/>
      <c r="HG15" s="134"/>
      <c r="HH15" s="134"/>
      <c r="HI15" s="134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  <c r="IW15" s="134"/>
      <c r="IX15" s="134"/>
      <c r="IY15" s="134"/>
      <c r="IZ15" s="134"/>
      <c r="JA15" s="134"/>
      <c r="JB15" s="134"/>
      <c r="JC15" s="134"/>
      <c r="JD15" s="134"/>
      <c r="JE15" s="134"/>
      <c r="JF15" s="134"/>
      <c r="JG15" s="134"/>
      <c r="JH15" s="134"/>
      <c r="JI15" s="134"/>
      <c r="JJ15" s="134"/>
      <c r="JK15" s="134"/>
      <c r="JL15" s="134"/>
      <c r="JM15" s="134"/>
      <c r="JN15" s="134"/>
      <c r="JO15" s="134"/>
      <c r="JP15" s="134"/>
      <c r="JQ15" s="134"/>
      <c r="JR15" s="134"/>
      <c r="JS15" s="134"/>
      <c r="JT15" s="134"/>
      <c r="JU15" s="134"/>
      <c r="JV15" s="134"/>
      <c r="JW15" s="134"/>
      <c r="JX15" s="134"/>
      <c r="JY15" s="134"/>
      <c r="JZ15" s="134"/>
      <c r="KA15" s="134"/>
      <c r="KB15" s="134"/>
      <c r="KC15" s="134"/>
      <c r="KD15" s="134"/>
      <c r="KE15" s="134"/>
      <c r="KF15" s="134"/>
      <c r="KG15" s="134"/>
      <c r="KH15" s="134"/>
      <c r="KI15" s="134"/>
      <c r="KJ15" s="134"/>
      <c r="KK15" s="134"/>
      <c r="KL15" s="134"/>
      <c r="KM15" s="134"/>
      <c r="KN15" s="134"/>
      <c r="KO15" s="134"/>
      <c r="KP15" s="134"/>
      <c r="KQ15" s="134"/>
      <c r="KR15" s="134"/>
      <c r="KS15" s="134"/>
      <c r="KT15" s="134"/>
      <c r="KU15" s="134"/>
      <c r="KV15" s="134"/>
      <c r="KW15" s="134"/>
      <c r="KX15" s="134"/>
      <c r="KY15" s="134"/>
      <c r="KZ15" s="134"/>
      <c r="LA15" s="134"/>
      <c r="LB15" s="134"/>
      <c r="LC15" s="134"/>
      <c r="LD15" s="134"/>
      <c r="LE15" s="134"/>
      <c r="LF15" s="134"/>
      <c r="LG15" s="134"/>
      <c r="LH15" s="134"/>
      <c r="LI15" s="134"/>
      <c r="LJ15" s="134"/>
      <c r="LK15" s="134"/>
      <c r="LL15" s="134"/>
      <c r="LM15" s="134"/>
      <c r="LN15" s="134"/>
      <c r="LO15" s="134"/>
      <c r="LP15" s="134"/>
      <c r="LQ15" s="134"/>
      <c r="LR15" s="134"/>
      <c r="LS15" s="134"/>
      <c r="LT15" s="134"/>
      <c r="LU15" s="134"/>
      <c r="LV15" s="134"/>
      <c r="LW15" s="134"/>
      <c r="LX15" s="134"/>
      <c r="LY15" s="134"/>
      <c r="LZ15" s="134"/>
      <c r="MA15" s="134"/>
      <c r="MB15" s="134"/>
      <c r="MC15" s="134"/>
      <c r="MD15" s="134"/>
      <c r="ME15" s="134"/>
      <c r="MF15" s="134"/>
      <c r="MG15" s="134"/>
      <c r="MH15" s="134"/>
      <c r="MI15" s="134"/>
      <c r="MJ15" s="134"/>
      <c r="MK15" s="134"/>
      <c r="ML15" s="134"/>
      <c r="MM15" s="134"/>
      <c r="MN15" s="134"/>
      <c r="MO15" s="134"/>
      <c r="MP15" s="134"/>
      <c r="MQ15" s="134"/>
      <c r="MR15" s="134"/>
      <c r="MS15" s="134"/>
      <c r="MT15" s="134"/>
      <c r="MU15" s="134"/>
      <c r="MV15" s="134"/>
      <c r="MW15" s="134"/>
      <c r="MX15" s="134"/>
      <c r="MY15" s="134"/>
      <c r="MZ15" s="134"/>
      <c r="NA15" s="134"/>
      <c r="NB15" s="134"/>
      <c r="NC15" s="134"/>
      <c r="ND15" s="134"/>
      <c r="NE15" s="134"/>
      <c r="NF15" s="134"/>
      <c r="NG15" s="134"/>
      <c r="NH15" s="134"/>
      <c r="NI15" s="134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  <c r="NY15" s="134"/>
      <c r="NZ15" s="134"/>
      <c r="OA15" s="134"/>
      <c r="OB15" s="134"/>
      <c r="OC15" s="134"/>
      <c r="OD15" s="134"/>
      <c r="OE15" s="134"/>
      <c r="OF15" s="134"/>
      <c r="OG15" s="134"/>
      <c r="OH15" s="134"/>
      <c r="OI15" s="134"/>
      <c r="OJ15" s="134"/>
      <c r="OK15" s="134"/>
      <c r="OL15" s="134"/>
      <c r="OM15" s="134"/>
      <c r="ON15" s="134"/>
      <c r="OO15" s="134"/>
      <c r="OP15" s="134"/>
      <c r="OQ15" s="134"/>
      <c r="OR15" s="134"/>
      <c r="OS15" s="134"/>
      <c r="OT15" s="134"/>
      <c r="OU15" s="134"/>
      <c r="OV15" s="134"/>
      <c r="OW15" s="134"/>
      <c r="OX15" s="134"/>
      <c r="OY15" s="134"/>
      <c r="OZ15" s="134"/>
      <c r="PA15" s="134"/>
      <c r="PB15" s="134"/>
      <c r="PC15" s="134"/>
      <c r="PD15" s="134"/>
      <c r="PE15" s="134"/>
      <c r="PF15" s="134"/>
      <c r="PG15" s="134"/>
      <c r="PH15" s="134"/>
      <c r="PI15" s="134"/>
      <c r="PJ15" s="134"/>
      <c r="PK15" s="134"/>
      <c r="PL15" s="134"/>
      <c r="PM15" s="134"/>
      <c r="PN15" s="134"/>
      <c r="PO15" s="134"/>
      <c r="PP15" s="134"/>
      <c r="PQ15" s="134"/>
      <c r="PR15" s="134"/>
      <c r="PS15" s="134"/>
      <c r="PT15" s="134"/>
      <c r="PU15" s="134"/>
      <c r="PV15" s="134"/>
      <c r="PW15" s="134"/>
      <c r="PX15" s="134"/>
      <c r="PY15" s="134"/>
      <c r="PZ15" s="134"/>
      <c r="QA15" s="134"/>
      <c r="QB15" s="134"/>
      <c r="QC15" s="134"/>
      <c r="QD15" s="134"/>
      <c r="QE15" s="134"/>
      <c r="QF15" s="134"/>
      <c r="QG15" s="134"/>
      <c r="QH15" s="134"/>
      <c r="QI15" s="134"/>
      <c r="QJ15" s="134"/>
      <c r="QK15" s="134"/>
      <c r="QL15" s="134"/>
      <c r="QM15" s="134"/>
      <c r="QN15" s="134"/>
      <c r="QO15" s="134"/>
      <c r="QP15" s="134"/>
      <c r="QQ15" s="134"/>
      <c r="QR15" s="134"/>
      <c r="QS15" s="134"/>
      <c r="QT15" s="134"/>
      <c r="QU15" s="134"/>
      <c r="QV15" s="134"/>
      <c r="QW15" s="134"/>
      <c r="QX15" s="134"/>
      <c r="QY15" s="134"/>
      <c r="QZ15" s="134"/>
      <c r="RA15" s="134"/>
      <c r="RB15" s="134"/>
      <c r="RC15" s="134"/>
      <c r="RD15" s="134"/>
      <c r="RE15" s="134"/>
      <c r="RF15" s="134"/>
      <c r="RG15" s="134"/>
      <c r="RH15" s="134"/>
      <c r="RI15" s="134"/>
      <c r="RJ15" s="134"/>
      <c r="RK15" s="134"/>
      <c r="RL15" s="134"/>
      <c r="RM15" s="134"/>
      <c r="RN15" s="134"/>
      <c r="RO15" s="134"/>
      <c r="RP15" s="134"/>
      <c r="RQ15" s="134"/>
      <c r="RR15" s="134"/>
      <c r="RS15" s="134"/>
      <c r="RT15" s="134"/>
      <c r="RU15" s="134"/>
      <c r="RV15" s="134"/>
      <c r="RW15" s="134"/>
      <c r="RX15" s="134"/>
      <c r="RY15" s="134"/>
      <c r="RZ15" s="134"/>
      <c r="SA15" s="134"/>
      <c r="SB15" s="134"/>
      <c r="SC15" s="134"/>
      <c r="SD15" s="134"/>
      <c r="SE15" s="134"/>
      <c r="SF15" s="134"/>
      <c r="SG15" s="134"/>
      <c r="SH15" s="134"/>
      <c r="SI15" s="134"/>
      <c r="SJ15" s="134"/>
      <c r="SK15" s="134"/>
      <c r="SL15" s="134"/>
      <c r="SM15" s="134"/>
      <c r="SN15" s="134"/>
      <c r="SO15" s="134"/>
      <c r="SP15" s="134"/>
      <c r="SQ15" s="134"/>
      <c r="SR15" s="134"/>
      <c r="SS15" s="134"/>
      <c r="ST15" s="134"/>
      <c r="SU15" s="134"/>
      <c r="SV15" s="134"/>
      <c r="SW15" s="134"/>
      <c r="SX15" s="134"/>
      <c r="SY15" s="134"/>
      <c r="SZ15" s="134"/>
      <c r="TA15" s="134"/>
      <c r="TB15" s="134"/>
      <c r="TC15" s="134"/>
      <c r="TD15" s="134"/>
      <c r="TE15" s="134"/>
      <c r="TF15" s="134"/>
      <c r="TG15" s="134"/>
      <c r="TH15" s="134"/>
      <c r="TI15" s="134"/>
      <c r="TJ15" s="134"/>
      <c r="TK15" s="134"/>
      <c r="TL15" s="134"/>
      <c r="TM15" s="134"/>
      <c r="TN15" s="134"/>
      <c r="TO15" s="134"/>
      <c r="TP15" s="134"/>
      <c r="TQ15" s="134"/>
      <c r="TR15" s="134"/>
      <c r="TS15" s="134"/>
      <c r="TT15" s="134"/>
      <c r="TU15" s="134"/>
      <c r="TV15" s="134"/>
      <c r="TW15" s="134"/>
      <c r="TX15" s="134"/>
      <c r="TY15" s="134"/>
      <c r="TZ15" s="134"/>
      <c r="UA15" s="134"/>
      <c r="UB15" s="134"/>
      <c r="UC15" s="134"/>
      <c r="UD15" s="134"/>
      <c r="UE15" s="134"/>
      <c r="UF15" s="134"/>
      <c r="UG15" s="134"/>
      <c r="UH15" s="134"/>
      <c r="UI15" s="134"/>
      <c r="UJ15" s="134"/>
      <c r="UK15" s="134"/>
      <c r="UL15" s="134"/>
      <c r="UM15" s="134"/>
      <c r="UN15" s="134"/>
      <c r="UO15" s="134"/>
      <c r="UP15" s="134"/>
      <c r="UQ15" s="134"/>
      <c r="UR15" s="134"/>
      <c r="US15" s="134"/>
      <c r="UT15" s="134"/>
      <c r="UU15" s="134"/>
      <c r="UV15" s="134"/>
      <c r="UW15" s="134"/>
      <c r="UX15" s="134"/>
      <c r="UY15" s="134"/>
      <c r="UZ15" s="134"/>
      <c r="VA15" s="134"/>
      <c r="VB15" s="134"/>
      <c r="VC15" s="134"/>
      <c r="VD15" s="134"/>
      <c r="VE15" s="134"/>
      <c r="VF15" s="134"/>
      <c r="VG15" s="134"/>
      <c r="VH15" s="134"/>
      <c r="VI15" s="134"/>
      <c r="VJ15" s="134"/>
      <c r="VK15" s="134"/>
      <c r="VL15" s="134"/>
      <c r="VM15" s="134"/>
      <c r="VN15" s="134"/>
      <c r="VO15" s="134"/>
      <c r="VP15" s="134"/>
      <c r="VQ15" s="134"/>
      <c r="VR15" s="134"/>
      <c r="VS15" s="134"/>
      <c r="VT15" s="134"/>
      <c r="VU15" s="134"/>
      <c r="VV15" s="134"/>
      <c r="VW15" s="134"/>
      <c r="VX15" s="134"/>
      <c r="VY15" s="134"/>
      <c r="VZ15" s="134"/>
      <c r="WA15" s="134"/>
      <c r="WB15" s="134"/>
      <c r="WC15" s="134"/>
      <c r="WD15" s="134"/>
      <c r="WE15" s="134"/>
      <c r="WF15" s="134"/>
      <c r="WG15" s="134"/>
      <c r="WH15" s="134"/>
      <c r="WI15" s="134"/>
      <c r="WJ15" s="134"/>
      <c r="WK15" s="134"/>
      <c r="WL15" s="134"/>
      <c r="WM15" s="134"/>
      <c r="WN15" s="134"/>
      <c r="WO15" s="134"/>
      <c r="WP15" s="134"/>
      <c r="WQ15" s="134"/>
      <c r="WR15" s="134"/>
      <c r="WS15" s="134"/>
      <c r="WT15" s="134"/>
      <c r="WU15" s="134"/>
      <c r="WV15" s="134"/>
      <c r="WW15" s="134"/>
      <c r="WX15" s="134"/>
      <c r="WY15" s="134"/>
      <c r="WZ15" s="134"/>
      <c r="XA15" s="134"/>
      <c r="XB15" s="134"/>
      <c r="XC15" s="134"/>
      <c r="XD15" s="134"/>
      <c r="XE15" s="134"/>
      <c r="XF15" s="134"/>
      <c r="XG15" s="134"/>
      <c r="XH15" s="134"/>
      <c r="XI15" s="134"/>
      <c r="XJ15" s="134"/>
      <c r="XK15" s="134"/>
      <c r="XL15" s="134"/>
      <c r="XM15" s="134"/>
      <c r="XN15" s="134"/>
      <c r="XO15" s="134"/>
      <c r="XP15" s="134"/>
      <c r="XQ15" s="134"/>
      <c r="XR15" s="134"/>
      <c r="XS15" s="134"/>
      <c r="XT15" s="134"/>
      <c r="XU15" s="134"/>
      <c r="XV15" s="134"/>
      <c r="XW15" s="134"/>
      <c r="XX15" s="134"/>
      <c r="XY15" s="134"/>
      <c r="XZ15" s="134"/>
      <c r="YA15" s="134"/>
      <c r="YB15" s="134"/>
      <c r="YC15" s="134"/>
      <c r="YD15" s="134"/>
      <c r="YE15" s="134"/>
      <c r="YF15" s="134"/>
      <c r="YG15" s="134"/>
      <c r="YH15" s="134"/>
      <c r="YI15" s="134"/>
      <c r="YJ15" s="134"/>
      <c r="YK15" s="134"/>
      <c r="YL15" s="134"/>
      <c r="YM15" s="134"/>
      <c r="YN15" s="134"/>
      <c r="YO15" s="134"/>
      <c r="YP15" s="134"/>
      <c r="YQ15" s="134"/>
      <c r="YR15" s="134"/>
      <c r="YS15" s="134"/>
      <c r="YT15" s="134"/>
      <c r="YU15" s="134"/>
      <c r="YV15" s="134"/>
      <c r="YW15" s="134"/>
      <c r="YX15" s="134"/>
      <c r="YY15" s="134"/>
      <c r="YZ15" s="134"/>
      <c r="ZA15" s="134"/>
      <c r="ZB15" s="134"/>
      <c r="ZC15" s="134"/>
      <c r="ZD15" s="134"/>
      <c r="ZE15" s="134"/>
      <c r="ZF15" s="134"/>
      <c r="ZG15" s="134"/>
      <c r="ZH15" s="134"/>
      <c r="ZI15" s="134"/>
      <c r="ZJ15" s="134"/>
      <c r="ZK15" s="134"/>
      <c r="ZL15" s="134"/>
      <c r="ZM15" s="134"/>
      <c r="ZN15" s="134"/>
      <c r="ZO15" s="134"/>
      <c r="ZP15" s="134"/>
      <c r="ZQ15" s="134"/>
      <c r="ZR15" s="134"/>
      <c r="ZS15" s="134"/>
      <c r="ZT15" s="134"/>
      <c r="ZU15" s="134"/>
      <c r="ZV15" s="134"/>
      <c r="ZW15" s="134"/>
      <c r="ZX15" s="134"/>
      <c r="ZY15" s="134"/>
      <c r="ZZ15" s="134"/>
      <c r="AAA15" s="134"/>
      <c r="AAB15" s="134"/>
      <c r="AAC15" s="134"/>
      <c r="AAD15" s="134"/>
      <c r="AAE15" s="134"/>
      <c r="AAF15" s="134"/>
      <c r="AAG15" s="134"/>
      <c r="AAH15" s="134"/>
      <c r="AAI15" s="134"/>
      <c r="AAJ15" s="134"/>
      <c r="AAK15" s="134"/>
      <c r="AAL15" s="134"/>
      <c r="AAM15" s="134"/>
      <c r="AAN15" s="134"/>
      <c r="AAO15" s="134"/>
      <c r="AAP15" s="134"/>
      <c r="AAQ15" s="134"/>
      <c r="AAR15" s="134"/>
      <c r="AAS15" s="134"/>
      <c r="AAT15" s="134"/>
      <c r="AAU15" s="134"/>
      <c r="AAV15" s="134"/>
      <c r="AAW15" s="134"/>
      <c r="AAX15" s="134"/>
      <c r="AAY15" s="134"/>
      <c r="AAZ15" s="134"/>
      <c r="ABA15" s="134"/>
      <c r="ABB15" s="134"/>
      <c r="ABC15" s="134"/>
      <c r="ABD15" s="134"/>
      <c r="ABE15" s="134"/>
      <c r="ABF15" s="134"/>
      <c r="ABG15" s="134"/>
      <c r="ABH15" s="134"/>
      <c r="ABI15" s="134"/>
      <c r="ABJ15" s="134"/>
      <c r="ABK15" s="134"/>
      <c r="ABL15" s="134"/>
      <c r="ABM15" s="134"/>
      <c r="ABN15" s="134"/>
      <c r="ABO15" s="134"/>
      <c r="ABP15" s="134"/>
      <c r="ABQ15" s="134"/>
      <c r="ABR15" s="134"/>
      <c r="ABS15" s="134"/>
      <c r="ABT15" s="134"/>
      <c r="ABU15" s="134"/>
      <c r="ABV15" s="134"/>
      <c r="ABW15" s="134"/>
      <c r="ABX15" s="134"/>
      <c r="ABY15" s="134"/>
      <c r="ABZ15" s="134"/>
      <c r="ACA15" s="134"/>
      <c r="ACB15" s="134"/>
      <c r="ACC15" s="134"/>
      <c r="ACD15" s="134"/>
      <c r="ACE15" s="134"/>
      <c r="ACF15" s="134"/>
      <c r="ACG15" s="134"/>
      <c r="ACH15" s="134"/>
      <c r="ACI15" s="134"/>
      <c r="ACJ15" s="134"/>
      <c r="ACK15" s="134"/>
    </row>
    <row r="16" spans="1:765" ht="13.5" customHeight="1" x14ac:dyDescent="0.3">
      <c r="A16" s="141" t="s">
        <v>147</v>
      </c>
      <c r="B16" s="135" t="s">
        <v>146</v>
      </c>
      <c r="E16" s="140" t="s">
        <v>145</v>
      </c>
      <c r="F16" s="142" t="s">
        <v>144</v>
      </c>
      <c r="G16" s="140">
        <v>1247</v>
      </c>
      <c r="I16" s="134" t="s">
        <v>122</v>
      </c>
    </row>
    <row r="17" spans="1:765" ht="13.5" customHeight="1" x14ac:dyDescent="0.3">
      <c r="A17" s="141" t="s">
        <v>163</v>
      </c>
      <c r="B17" s="135" t="s">
        <v>162</v>
      </c>
      <c r="E17" s="140" t="s">
        <v>161</v>
      </c>
      <c r="F17" s="142" t="s">
        <v>160</v>
      </c>
      <c r="G17" s="134">
        <v>1042</v>
      </c>
      <c r="I17" s="134" t="s">
        <v>139</v>
      </c>
    </row>
    <row r="18" spans="1:765" s="146" customFormat="1" ht="13.5" customHeight="1" x14ac:dyDescent="0.3">
      <c r="A18" s="141" t="s">
        <v>200</v>
      </c>
      <c r="B18" s="135" t="s">
        <v>199</v>
      </c>
      <c r="C18" s="134"/>
      <c r="D18" s="134"/>
      <c r="E18" s="140" t="s">
        <v>198</v>
      </c>
      <c r="F18" s="142" t="s">
        <v>197</v>
      </c>
      <c r="G18" s="145">
        <v>1168</v>
      </c>
      <c r="H18" s="134"/>
      <c r="I18" s="134" t="s">
        <v>139</v>
      </c>
      <c r="J18" s="134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</row>
    <row r="19" spans="1:765" ht="13.5" customHeight="1" x14ac:dyDescent="0.3">
      <c r="A19" s="144" t="s">
        <v>353</v>
      </c>
      <c r="B19" s="135" t="s">
        <v>352</v>
      </c>
      <c r="C19"/>
      <c r="D19"/>
      <c r="E19" s="137" t="s">
        <v>351</v>
      </c>
      <c r="F19" s="136" t="s">
        <v>118</v>
      </c>
      <c r="G19" s="136" t="s">
        <v>118</v>
      </c>
      <c r="H19"/>
      <c r="I19" s="143" t="s">
        <v>118</v>
      </c>
      <c r="J19"/>
    </row>
    <row r="20" spans="1:765" ht="13.5" customHeight="1" x14ac:dyDescent="0.3">
      <c r="A20" s="141" t="s">
        <v>260</v>
      </c>
      <c r="B20" s="135" t="s">
        <v>259</v>
      </c>
      <c r="E20" s="140" t="s">
        <v>258</v>
      </c>
      <c r="F20" s="139" t="s">
        <v>257</v>
      </c>
      <c r="G20" s="134">
        <v>1122</v>
      </c>
      <c r="I20" s="134" t="s">
        <v>164</v>
      </c>
      <c r="J20" s="138"/>
    </row>
    <row r="21" spans="1:765" ht="13.5" customHeight="1" x14ac:dyDescent="0.3">
      <c r="A21" s="141" t="s">
        <v>328</v>
      </c>
      <c r="B21" s="135" t="s">
        <v>327</v>
      </c>
      <c r="E21" s="140" t="s">
        <v>326</v>
      </c>
      <c r="F21" s="142" t="s">
        <v>325</v>
      </c>
      <c r="G21" s="134">
        <v>1024</v>
      </c>
      <c r="I21" s="134" t="s">
        <v>139</v>
      </c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4"/>
      <c r="FG21" s="134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4"/>
      <c r="GK21" s="134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4"/>
      <c r="HI21" s="134"/>
      <c r="HJ21" s="134"/>
      <c r="HK21" s="134"/>
      <c r="HL21" s="134"/>
      <c r="HM21" s="134"/>
      <c r="HN21" s="134"/>
      <c r="HO21" s="134"/>
      <c r="HP21" s="134"/>
      <c r="HQ21" s="134"/>
      <c r="HR21" s="134"/>
      <c r="HS21" s="134"/>
      <c r="HT21" s="134"/>
      <c r="HU21" s="134"/>
      <c r="HV21" s="134"/>
      <c r="HW21" s="134"/>
      <c r="HX21" s="134"/>
      <c r="HY21" s="134"/>
      <c r="HZ21" s="134"/>
      <c r="IA21" s="134"/>
      <c r="IB21" s="134"/>
      <c r="IC21" s="134"/>
      <c r="ID21" s="134"/>
      <c r="IE21" s="134"/>
      <c r="IF21" s="134"/>
      <c r="IG21" s="134"/>
      <c r="IH21" s="134"/>
      <c r="II21" s="134"/>
      <c r="IJ21" s="134"/>
      <c r="IK21" s="134"/>
      <c r="IL21" s="134"/>
      <c r="IM21" s="134"/>
      <c r="IN21" s="134"/>
      <c r="IO21" s="134"/>
      <c r="IP21" s="134"/>
      <c r="IQ21" s="134"/>
      <c r="IR21" s="134"/>
      <c r="IS21" s="134"/>
      <c r="IT21" s="134"/>
      <c r="IU21" s="134"/>
      <c r="IV21" s="134"/>
      <c r="IW21" s="134"/>
      <c r="IX21" s="134"/>
      <c r="IY21" s="134"/>
      <c r="IZ21" s="134"/>
      <c r="JA21" s="134"/>
      <c r="JB21" s="134"/>
      <c r="JC21" s="134"/>
      <c r="JD21" s="134"/>
      <c r="JE21" s="134"/>
      <c r="JF21" s="134"/>
      <c r="JG21" s="134"/>
      <c r="JH21" s="134"/>
      <c r="JI21" s="134"/>
      <c r="JJ21" s="134"/>
      <c r="JK21" s="134"/>
      <c r="JL21" s="134"/>
      <c r="JM21" s="134"/>
      <c r="JN21" s="134"/>
      <c r="JO21" s="134"/>
      <c r="JP21" s="134"/>
      <c r="JQ21" s="134"/>
      <c r="JR21" s="134"/>
      <c r="JS21" s="134"/>
      <c r="JT21" s="134"/>
      <c r="JU21" s="134"/>
      <c r="JV21" s="134"/>
      <c r="JW21" s="134"/>
      <c r="JX21" s="134"/>
      <c r="JY21" s="134"/>
      <c r="JZ21" s="134"/>
      <c r="KA21" s="134"/>
      <c r="KB21" s="134"/>
      <c r="KC21" s="134"/>
      <c r="KD21" s="134"/>
      <c r="KE21" s="134"/>
      <c r="KF21" s="134"/>
      <c r="KG21" s="134"/>
      <c r="KH21" s="134"/>
      <c r="KI21" s="134"/>
      <c r="KJ21" s="134"/>
      <c r="KK21" s="134"/>
      <c r="KL21" s="134"/>
      <c r="KM21" s="134"/>
      <c r="KN21" s="134"/>
      <c r="KO21" s="134"/>
      <c r="KP21" s="134"/>
      <c r="KQ21" s="134"/>
      <c r="KR21" s="134"/>
      <c r="KS21" s="134"/>
      <c r="KT21" s="134"/>
      <c r="KU21" s="134"/>
      <c r="KV21" s="134"/>
      <c r="KW21" s="134"/>
      <c r="KX21" s="134"/>
      <c r="KY21" s="134"/>
      <c r="KZ21" s="134"/>
      <c r="LA21" s="134"/>
      <c r="LB21" s="134"/>
      <c r="LC21" s="134"/>
      <c r="LD21" s="134"/>
      <c r="LE21" s="134"/>
      <c r="LF21" s="134"/>
      <c r="LG21" s="134"/>
      <c r="LH21" s="134"/>
      <c r="LI21" s="134"/>
      <c r="LJ21" s="134"/>
      <c r="LK21" s="134"/>
      <c r="LL21" s="134"/>
      <c r="LM21" s="134"/>
      <c r="LN21" s="134"/>
      <c r="LO21" s="134"/>
      <c r="LP21" s="134"/>
      <c r="LQ21" s="134"/>
      <c r="LR21" s="134"/>
      <c r="LS21" s="134"/>
      <c r="LT21" s="134"/>
      <c r="LU21" s="134"/>
      <c r="LV21" s="134"/>
      <c r="LW21" s="134"/>
      <c r="LX21" s="134"/>
      <c r="LY21" s="134"/>
      <c r="LZ21" s="134"/>
      <c r="MA21" s="134"/>
      <c r="MB21" s="134"/>
      <c r="MC21" s="134"/>
      <c r="MD21" s="134"/>
      <c r="ME21" s="134"/>
      <c r="MF21" s="134"/>
      <c r="MG21" s="134"/>
      <c r="MH21" s="134"/>
      <c r="MI21" s="134"/>
      <c r="MJ21" s="134"/>
      <c r="MK21" s="134"/>
      <c r="ML21" s="134"/>
      <c r="MM21" s="134"/>
      <c r="MN21" s="134"/>
      <c r="MO21" s="134"/>
      <c r="MP21" s="134"/>
      <c r="MQ21" s="134"/>
      <c r="MR21" s="134"/>
      <c r="MS21" s="134"/>
      <c r="MT21" s="134"/>
      <c r="MU21" s="134"/>
      <c r="MV21" s="134"/>
      <c r="MW21" s="134"/>
      <c r="MX21" s="134"/>
      <c r="MY21" s="134"/>
      <c r="MZ21" s="134"/>
      <c r="NA21" s="134"/>
      <c r="NB21" s="134"/>
      <c r="NC21" s="134"/>
      <c r="ND21" s="134"/>
      <c r="NE21" s="134"/>
      <c r="NF21" s="134"/>
      <c r="NG21" s="134"/>
      <c r="NH21" s="134"/>
      <c r="NI21" s="134"/>
      <c r="NJ21" s="134"/>
      <c r="NK21" s="134"/>
      <c r="NL21" s="134"/>
      <c r="NM21" s="134"/>
      <c r="NN21" s="134"/>
      <c r="NO21" s="134"/>
      <c r="NP21" s="134"/>
      <c r="NQ21" s="134"/>
      <c r="NR21" s="134"/>
      <c r="NS21" s="134"/>
      <c r="NT21" s="134"/>
      <c r="NU21" s="134"/>
      <c r="NV21" s="134"/>
      <c r="NW21" s="134"/>
      <c r="NX21" s="134"/>
      <c r="NY21" s="134"/>
      <c r="NZ21" s="134"/>
      <c r="OA21" s="134"/>
      <c r="OB21" s="134"/>
      <c r="OC21" s="134"/>
      <c r="OD21" s="134"/>
      <c r="OE21" s="134"/>
      <c r="OF21" s="134"/>
      <c r="OG21" s="134"/>
      <c r="OH21" s="134"/>
      <c r="OI21" s="134"/>
      <c r="OJ21" s="134"/>
      <c r="OK21" s="134"/>
      <c r="OL21" s="134"/>
      <c r="OM21" s="134"/>
      <c r="ON21" s="134"/>
      <c r="OO21" s="134"/>
      <c r="OP21" s="134"/>
      <c r="OQ21" s="134"/>
      <c r="OR21" s="134"/>
      <c r="OS21" s="134"/>
      <c r="OT21" s="134"/>
      <c r="OU21" s="134"/>
      <c r="OV21" s="134"/>
      <c r="OW21" s="134"/>
      <c r="OX21" s="134"/>
      <c r="OY21" s="134"/>
      <c r="OZ21" s="134"/>
      <c r="PA21" s="134"/>
      <c r="PB21" s="134"/>
      <c r="PC21" s="134"/>
      <c r="PD21" s="134"/>
      <c r="PE21" s="134"/>
      <c r="PF21" s="134"/>
      <c r="PG21" s="134"/>
      <c r="PH21" s="134"/>
      <c r="PI21" s="134"/>
      <c r="PJ21" s="134"/>
      <c r="PK21" s="134"/>
      <c r="PL21" s="134"/>
      <c r="PM21" s="134"/>
      <c r="PN21" s="134"/>
      <c r="PO21" s="134"/>
      <c r="PP21" s="134"/>
      <c r="PQ21" s="134"/>
      <c r="PR21" s="134"/>
      <c r="PS21" s="134"/>
      <c r="PT21" s="134"/>
      <c r="PU21" s="134"/>
      <c r="PV21" s="134"/>
      <c r="PW21" s="134"/>
      <c r="PX21" s="134"/>
      <c r="PY21" s="134"/>
      <c r="PZ21" s="134"/>
      <c r="QA21" s="134"/>
      <c r="QB21" s="134"/>
      <c r="QC21" s="134"/>
      <c r="QD21" s="134"/>
      <c r="QE21" s="134"/>
      <c r="QF21" s="134"/>
      <c r="QG21" s="134"/>
      <c r="QH21" s="134"/>
      <c r="QI21" s="134"/>
      <c r="QJ21" s="134"/>
      <c r="QK21" s="134"/>
      <c r="QL21" s="134"/>
      <c r="QM21" s="134"/>
      <c r="QN21" s="134"/>
      <c r="QO21" s="134"/>
      <c r="QP21" s="134"/>
      <c r="QQ21" s="134"/>
      <c r="QR21" s="134"/>
      <c r="QS21" s="134"/>
      <c r="QT21" s="134"/>
      <c r="QU21" s="134"/>
      <c r="QV21" s="134"/>
      <c r="QW21" s="134"/>
      <c r="QX21" s="134"/>
      <c r="QY21" s="134"/>
      <c r="QZ21" s="134"/>
      <c r="RA21" s="134"/>
      <c r="RB21" s="134"/>
      <c r="RC21" s="134"/>
      <c r="RD21" s="134"/>
      <c r="RE21" s="134"/>
      <c r="RF21" s="134"/>
      <c r="RG21" s="134"/>
      <c r="RH21" s="134"/>
      <c r="RI21" s="134"/>
      <c r="RJ21" s="134"/>
      <c r="RK21" s="134"/>
      <c r="RL21" s="134"/>
      <c r="RM21" s="134"/>
      <c r="RN21" s="134"/>
      <c r="RO21" s="134"/>
      <c r="RP21" s="134"/>
      <c r="RQ21" s="134"/>
      <c r="RR21" s="134"/>
      <c r="RS21" s="134"/>
      <c r="RT21" s="134"/>
      <c r="RU21" s="134"/>
      <c r="RV21" s="134"/>
      <c r="RW21" s="134"/>
      <c r="RX21" s="134"/>
      <c r="RY21" s="134"/>
      <c r="RZ21" s="134"/>
      <c r="SA21" s="134"/>
      <c r="SB21" s="134"/>
      <c r="SC21" s="134"/>
      <c r="SD21" s="134"/>
      <c r="SE21" s="134"/>
      <c r="SF21" s="134"/>
      <c r="SG21" s="134"/>
      <c r="SH21" s="134"/>
      <c r="SI21" s="134"/>
      <c r="SJ21" s="134"/>
      <c r="SK21" s="134"/>
      <c r="SL21" s="134"/>
      <c r="SM21" s="134"/>
      <c r="SN21" s="134"/>
      <c r="SO21" s="134"/>
      <c r="SP21" s="134"/>
      <c r="SQ21" s="134"/>
      <c r="SR21" s="134"/>
      <c r="SS21" s="134"/>
      <c r="ST21" s="134"/>
      <c r="SU21" s="134"/>
      <c r="SV21" s="134"/>
      <c r="SW21" s="134"/>
      <c r="SX21" s="134"/>
      <c r="SY21" s="134"/>
      <c r="SZ21" s="134"/>
      <c r="TA21" s="134"/>
      <c r="TB21" s="134"/>
      <c r="TC21" s="134"/>
      <c r="TD21" s="134"/>
      <c r="TE21" s="134"/>
      <c r="TF21" s="134"/>
      <c r="TG21" s="134"/>
      <c r="TH21" s="134"/>
      <c r="TI21" s="134"/>
      <c r="TJ21" s="134"/>
      <c r="TK21" s="134"/>
      <c r="TL21" s="134"/>
      <c r="TM21" s="134"/>
      <c r="TN21" s="134"/>
      <c r="TO21" s="134"/>
      <c r="TP21" s="134"/>
      <c r="TQ21" s="134"/>
      <c r="TR21" s="134"/>
      <c r="TS21" s="134"/>
      <c r="TT21" s="134"/>
      <c r="TU21" s="134"/>
      <c r="TV21" s="134"/>
      <c r="TW21" s="134"/>
      <c r="TX21" s="134"/>
      <c r="TY21" s="134"/>
      <c r="TZ21" s="134"/>
      <c r="UA21" s="134"/>
      <c r="UB21" s="134"/>
      <c r="UC21" s="134"/>
      <c r="UD21" s="134"/>
      <c r="UE21" s="134"/>
      <c r="UF21" s="134"/>
      <c r="UG21" s="134"/>
      <c r="UH21" s="134"/>
      <c r="UI21" s="134"/>
      <c r="UJ21" s="134"/>
      <c r="UK21" s="134"/>
      <c r="UL21" s="134"/>
      <c r="UM21" s="134"/>
      <c r="UN21" s="134"/>
      <c r="UO21" s="134"/>
      <c r="UP21" s="134"/>
      <c r="UQ21" s="134"/>
      <c r="UR21" s="134"/>
      <c r="US21" s="134"/>
      <c r="UT21" s="134"/>
      <c r="UU21" s="134"/>
      <c r="UV21" s="134"/>
      <c r="UW21" s="134"/>
      <c r="UX21" s="134"/>
      <c r="UY21" s="134"/>
      <c r="UZ21" s="134"/>
      <c r="VA21" s="134"/>
      <c r="VB21" s="134"/>
      <c r="VC21" s="134"/>
      <c r="VD21" s="134"/>
      <c r="VE21" s="134"/>
      <c r="VF21" s="134"/>
      <c r="VG21" s="134"/>
      <c r="VH21" s="134"/>
      <c r="VI21" s="134"/>
      <c r="VJ21" s="134"/>
      <c r="VK21" s="134"/>
      <c r="VL21" s="134"/>
      <c r="VM21" s="134"/>
      <c r="VN21" s="134"/>
      <c r="VO21" s="134"/>
      <c r="VP21" s="134"/>
      <c r="VQ21" s="134"/>
      <c r="VR21" s="134"/>
      <c r="VS21" s="134"/>
      <c r="VT21" s="134"/>
      <c r="VU21" s="134"/>
      <c r="VV21" s="134"/>
      <c r="VW21" s="134"/>
      <c r="VX21" s="134"/>
      <c r="VY21" s="134"/>
      <c r="VZ21" s="134"/>
      <c r="WA21" s="134"/>
      <c r="WB21" s="134"/>
      <c r="WC21" s="134"/>
      <c r="WD21" s="134"/>
      <c r="WE21" s="134"/>
      <c r="WF21" s="134"/>
      <c r="WG21" s="134"/>
      <c r="WH21" s="134"/>
      <c r="WI21" s="134"/>
      <c r="WJ21" s="134"/>
      <c r="WK21" s="134"/>
      <c r="WL21" s="134"/>
      <c r="WM21" s="134"/>
      <c r="WN21" s="134"/>
      <c r="WO21" s="134"/>
      <c r="WP21" s="134"/>
      <c r="WQ21" s="134"/>
      <c r="WR21" s="134"/>
      <c r="WS21" s="134"/>
      <c r="WT21" s="134"/>
      <c r="WU21" s="134"/>
      <c r="WV21" s="134"/>
      <c r="WW21" s="134"/>
      <c r="WX21" s="134"/>
      <c r="WY21" s="134"/>
      <c r="WZ21" s="134"/>
      <c r="XA21" s="134"/>
      <c r="XB21" s="134"/>
      <c r="XC21" s="134"/>
      <c r="XD21" s="134"/>
      <c r="XE21" s="134"/>
      <c r="XF21" s="134"/>
      <c r="XG21" s="134"/>
      <c r="XH21" s="134"/>
      <c r="XI21" s="134"/>
      <c r="XJ21" s="134"/>
      <c r="XK21" s="134"/>
      <c r="XL21" s="134"/>
      <c r="XM21" s="134"/>
      <c r="XN21" s="134"/>
      <c r="XO21" s="134"/>
      <c r="XP21" s="134"/>
      <c r="XQ21" s="134"/>
      <c r="XR21" s="134"/>
      <c r="XS21" s="134"/>
      <c r="XT21" s="134"/>
      <c r="XU21" s="134"/>
      <c r="XV21" s="134"/>
      <c r="XW21" s="134"/>
      <c r="XX21" s="134"/>
      <c r="XY21" s="134"/>
      <c r="XZ21" s="134"/>
      <c r="YA21" s="134"/>
      <c r="YB21" s="134"/>
      <c r="YC21" s="134"/>
      <c r="YD21" s="134"/>
      <c r="YE21" s="134"/>
      <c r="YF21" s="134"/>
      <c r="YG21" s="134"/>
      <c r="YH21" s="134"/>
      <c r="YI21" s="134"/>
      <c r="YJ21" s="134"/>
      <c r="YK21" s="134"/>
      <c r="YL21" s="134"/>
      <c r="YM21" s="134"/>
      <c r="YN21" s="134"/>
      <c r="YO21" s="134"/>
      <c r="YP21" s="134"/>
      <c r="YQ21" s="134"/>
      <c r="YR21" s="134"/>
      <c r="YS21" s="134"/>
      <c r="YT21" s="134"/>
      <c r="YU21" s="134"/>
      <c r="YV21" s="134"/>
      <c r="YW21" s="134"/>
      <c r="YX21" s="134"/>
      <c r="YY21" s="134"/>
      <c r="YZ21" s="134"/>
      <c r="ZA21" s="134"/>
      <c r="ZB21" s="134"/>
      <c r="ZC21" s="134"/>
      <c r="ZD21" s="134"/>
      <c r="ZE21" s="134"/>
      <c r="ZF21" s="134"/>
      <c r="ZG21" s="134"/>
      <c r="ZH21" s="134"/>
      <c r="ZI21" s="134"/>
      <c r="ZJ21" s="134"/>
      <c r="ZK21" s="134"/>
      <c r="ZL21" s="134"/>
      <c r="ZM21" s="134"/>
      <c r="ZN21" s="134"/>
      <c r="ZO21" s="134"/>
      <c r="ZP21" s="134"/>
      <c r="ZQ21" s="134"/>
      <c r="ZR21" s="134"/>
      <c r="ZS21" s="134"/>
      <c r="ZT21" s="134"/>
      <c r="ZU21" s="134"/>
      <c r="ZV21" s="134"/>
      <c r="ZW21" s="134"/>
      <c r="ZX21" s="134"/>
      <c r="ZY21" s="134"/>
      <c r="ZZ21" s="134"/>
      <c r="AAA21" s="134"/>
      <c r="AAB21" s="134"/>
      <c r="AAC21" s="134"/>
      <c r="AAD21" s="134"/>
      <c r="AAE21" s="134"/>
      <c r="AAF21" s="134"/>
      <c r="AAG21" s="134"/>
      <c r="AAH21" s="134"/>
      <c r="AAI21" s="134"/>
      <c r="AAJ21" s="134"/>
      <c r="AAK21" s="134"/>
      <c r="AAL21" s="134"/>
      <c r="AAM21" s="134"/>
      <c r="AAN21" s="134"/>
      <c r="AAO21" s="134"/>
      <c r="AAP21" s="134"/>
      <c r="AAQ21" s="134"/>
      <c r="AAR21" s="134"/>
      <c r="AAS21" s="134"/>
      <c r="AAT21" s="134"/>
      <c r="AAU21" s="134"/>
      <c r="AAV21" s="134"/>
      <c r="AAW21" s="134"/>
      <c r="AAX21" s="134"/>
      <c r="AAY21" s="134"/>
      <c r="AAZ21" s="134"/>
      <c r="ABA21" s="134"/>
      <c r="ABB21" s="134"/>
      <c r="ABC21" s="134"/>
      <c r="ABD21" s="134"/>
      <c r="ABE21" s="134"/>
      <c r="ABF21" s="134"/>
      <c r="ABG21" s="134"/>
      <c r="ABH21" s="134"/>
      <c r="ABI21" s="134"/>
      <c r="ABJ21" s="134"/>
      <c r="ABK21" s="134"/>
      <c r="ABL21" s="134"/>
      <c r="ABM21" s="134"/>
      <c r="ABN21" s="134"/>
      <c r="ABO21" s="134"/>
      <c r="ABP21" s="134"/>
      <c r="ABQ21" s="134"/>
      <c r="ABR21" s="134"/>
      <c r="ABS21" s="134"/>
      <c r="ABT21" s="134"/>
      <c r="ABU21" s="134"/>
      <c r="ABV21" s="134"/>
      <c r="ABW21" s="134"/>
      <c r="ABX21" s="134"/>
      <c r="ABY21" s="134"/>
      <c r="ABZ21" s="134"/>
      <c r="ACA21" s="134"/>
      <c r="ACB21" s="134"/>
      <c r="ACC21" s="134"/>
      <c r="ACD21" s="134"/>
      <c r="ACE21" s="134"/>
      <c r="ACF21" s="134"/>
      <c r="ACG21" s="134"/>
      <c r="ACH21" s="134"/>
      <c r="ACI21" s="134"/>
      <c r="ACJ21" s="134"/>
      <c r="ACK21" s="134"/>
    </row>
    <row r="22" spans="1:765" ht="13.5" customHeight="1" x14ac:dyDescent="0.3">
      <c r="A22" s="141" t="s">
        <v>305</v>
      </c>
      <c r="B22" s="135" t="s">
        <v>304</v>
      </c>
      <c r="E22" s="134" t="s">
        <v>303</v>
      </c>
      <c r="F22" s="134" t="s">
        <v>302</v>
      </c>
      <c r="G22" s="134">
        <v>1213</v>
      </c>
      <c r="I22" s="142" t="s">
        <v>164</v>
      </c>
    </row>
    <row r="23" spans="1:765" ht="13.5" customHeight="1" x14ac:dyDescent="0.3">
      <c r="A23" s="141" t="s">
        <v>301</v>
      </c>
      <c r="B23" s="135" t="s">
        <v>300</v>
      </c>
      <c r="C23" s="155">
        <v>42922</v>
      </c>
      <c r="E23" s="140" t="s">
        <v>299</v>
      </c>
      <c r="F23" s="142" t="s">
        <v>298</v>
      </c>
      <c r="G23" s="145">
        <v>1246</v>
      </c>
      <c r="I23" s="134" t="s">
        <v>127</v>
      </c>
    </row>
    <row r="24" spans="1:765" ht="13.5" customHeight="1" x14ac:dyDescent="0.3">
      <c r="A24" s="141" t="s">
        <v>216</v>
      </c>
      <c r="B24" s="135" t="s">
        <v>215</v>
      </c>
      <c r="E24" s="140" t="s">
        <v>214</v>
      </c>
      <c r="F24" s="142" t="s">
        <v>213</v>
      </c>
      <c r="G24" s="134">
        <v>1061</v>
      </c>
      <c r="I24" s="134" t="s">
        <v>139</v>
      </c>
    </row>
    <row r="25" spans="1:765" ht="13.5" customHeight="1" x14ac:dyDescent="0.3">
      <c r="A25" s="141" t="s">
        <v>361</v>
      </c>
      <c r="B25" s="135" t="s">
        <v>360</v>
      </c>
      <c r="E25" s="140" t="s">
        <v>359</v>
      </c>
      <c r="F25" s="142" t="s">
        <v>358</v>
      </c>
      <c r="G25" s="145">
        <v>1228</v>
      </c>
      <c r="I25" s="134" t="s">
        <v>127</v>
      </c>
    </row>
    <row r="26" spans="1:765" ht="13.5" customHeight="1" x14ac:dyDescent="0.3">
      <c r="A26" s="141" t="s">
        <v>159</v>
      </c>
      <c r="B26" s="135" t="s">
        <v>158</v>
      </c>
      <c r="E26" s="140" t="s">
        <v>157</v>
      </c>
      <c r="F26" s="139" t="s">
        <v>156</v>
      </c>
      <c r="G26" s="134">
        <v>1048</v>
      </c>
      <c r="I26" s="134" t="s">
        <v>122</v>
      </c>
      <c r="J26" s="138"/>
    </row>
    <row r="27" spans="1:765" ht="13.5" customHeight="1" x14ac:dyDescent="0.3">
      <c r="A27" s="141" t="s">
        <v>180</v>
      </c>
      <c r="B27" s="135" t="s">
        <v>179</v>
      </c>
      <c r="E27" s="140" t="s">
        <v>178</v>
      </c>
      <c r="F27" s="142" t="s">
        <v>177</v>
      </c>
      <c r="G27" s="145">
        <v>1216</v>
      </c>
      <c r="I27" s="134" t="s">
        <v>127</v>
      </c>
    </row>
    <row r="28" spans="1:765" ht="13.5" customHeight="1" x14ac:dyDescent="0.3">
      <c r="A28" s="141" t="s">
        <v>293</v>
      </c>
      <c r="B28" s="135" t="s">
        <v>292</v>
      </c>
      <c r="E28" s="140" t="s">
        <v>291</v>
      </c>
      <c r="F28" s="142" t="s">
        <v>290</v>
      </c>
      <c r="G28" s="145">
        <v>1233</v>
      </c>
      <c r="I28" s="134" t="s">
        <v>127</v>
      </c>
    </row>
    <row r="29" spans="1:765" ht="13.5" customHeight="1" x14ac:dyDescent="0.3">
      <c r="A29" s="141" t="s">
        <v>155</v>
      </c>
      <c r="B29" s="135" t="s">
        <v>154</v>
      </c>
      <c r="E29" s="140" t="s">
        <v>153</v>
      </c>
      <c r="F29" s="142" t="s">
        <v>152</v>
      </c>
      <c r="G29" s="145">
        <v>1290</v>
      </c>
      <c r="I29" s="134" t="s">
        <v>127</v>
      </c>
    </row>
    <row r="30" spans="1:765" ht="13.5" customHeight="1" x14ac:dyDescent="0.3">
      <c r="A30" s="141" t="s">
        <v>308</v>
      </c>
      <c r="B30" s="135" t="s">
        <v>307</v>
      </c>
      <c r="E30" s="140" t="s">
        <v>306</v>
      </c>
      <c r="F30" s="136" t="s">
        <v>118</v>
      </c>
      <c r="G30" s="136" t="s">
        <v>118</v>
      </c>
      <c r="H30" s="136"/>
      <c r="I30" s="143" t="s">
        <v>118</v>
      </c>
    </row>
    <row r="31" spans="1:765" ht="13.5" customHeight="1" x14ac:dyDescent="0.3">
      <c r="A31" s="141" t="s">
        <v>346</v>
      </c>
      <c r="B31" s="135" t="s">
        <v>345</v>
      </c>
      <c r="E31" s="140" t="s">
        <v>344</v>
      </c>
      <c r="F31" s="136" t="s">
        <v>118</v>
      </c>
      <c r="G31" s="136" t="s">
        <v>118</v>
      </c>
      <c r="H31" s="136"/>
      <c r="I31" s="143" t="s">
        <v>118</v>
      </c>
      <c r="K31" s="138"/>
    </row>
    <row r="32" spans="1:765" ht="13.5" customHeight="1" x14ac:dyDescent="0.3">
      <c r="A32" s="141" t="s">
        <v>241</v>
      </c>
      <c r="B32" s="135" t="s">
        <v>240</v>
      </c>
      <c r="E32" s="140" t="s">
        <v>239</v>
      </c>
      <c r="F32" s="142" t="s">
        <v>238</v>
      </c>
      <c r="G32" s="134">
        <v>1030</v>
      </c>
      <c r="I32" s="134" t="s">
        <v>127</v>
      </c>
    </row>
    <row r="33" spans="1:765" ht="13.5" customHeight="1" x14ac:dyDescent="0.3">
      <c r="A33" s="141" t="s">
        <v>369</v>
      </c>
      <c r="B33" s="135" t="s">
        <v>368</v>
      </c>
      <c r="E33" s="140" t="s">
        <v>367</v>
      </c>
      <c r="F33" s="142" t="s">
        <v>366</v>
      </c>
      <c r="G33" s="145">
        <v>1167</v>
      </c>
      <c r="I33" s="134" t="s">
        <v>139</v>
      </c>
    </row>
    <row r="34" spans="1:765" ht="13.5" customHeight="1" x14ac:dyDescent="0.3">
      <c r="A34" s="144" t="s">
        <v>196</v>
      </c>
      <c r="B34" s="135" t="s">
        <v>195</v>
      </c>
      <c r="C34" s="146"/>
      <c r="D34" s="146"/>
      <c r="E34" s="137" t="s">
        <v>194</v>
      </c>
      <c r="F34" s="148" t="s">
        <v>193</v>
      </c>
      <c r="G34" s="147">
        <v>1135</v>
      </c>
      <c r="H34" s="146"/>
      <c r="I34" s="146" t="s">
        <v>139</v>
      </c>
      <c r="J34" s="146"/>
    </row>
    <row r="35" spans="1:765" ht="13.5" customHeight="1" x14ac:dyDescent="0.3">
      <c r="A35" s="141" t="s">
        <v>264</v>
      </c>
      <c r="B35" s="135" t="s">
        <v>263</v>
      </c>
      <c r="E35" s="140" t="s">
        <v>262</v>
      </c>
      <c r="F35" s="142" t="s">
        <v>261</v>
      </c>
      <c r="G35" s="134">
        <v>1027</v>
      </c>
      <c r="I35" s="134" t="s">
        <v>127</v>
      </c>
    </row>
    <row r="36" spans="1:765" ht="13.5" customHeight="1" x14ac:dyDescent="0.3">
      <c r="A36" s="141" t="s">
        <v>184</v>
      </c>
      <c r="B36" s="135" t="s">
        <v>183</v>
      </c>
      <c r="E36" s="140" t="s">
        <v>182</v>
      </c>
      <c r="F36" s="142" t="s">
        <v>181</v>
      </c>
      <c r="G36" s="145">
        <v>1266</v>
      </c>
      <c r="I36" s="134" t="s">
        <v>139</v>
      </c>
    </row>
    <row r="37" spans="1:765" ht="13.5" customHeight="1" x14ac:dyDescent="0.3">
      <c r="A37" s="141" t="s">
        <v>357</v>
      </c>
      <c r="B37" s="135" t="s">
        <v>356</v>
      </c>
      <c r="E37" s="140" t="s">
        <v>355</v>
      </c>
      <c r="F37" s="142" t="s">
        <v>354</v>
      </c>
      <c r="G37" s="134">
        <v>1262</v>
      </c>
      <c r="I37" s="134" t="s">
        <v>139</v>
      </c>
    </row>
    <row r="38" spans="1:765" ht="13.5" customHeight="1" x14ac:dyDescent="0.3">
      <c r="A38" s="141" t="s">
        <v>248</v>
      </c>
      <c r="B38" s="135" t="s">
        <v>247</v>
      </c>
      <c r="E38" s="140" t="s">
        <v>246</v>
      </c>
      <c r="F38" s="139" t="s">
        <v>245</v>
      </c>
      <c r="G38" s="134">
        <v>1249</v>
      </c>
      <c r="I38" s="134" t="s">
        <v>164</v>
      </c>
      <c r="J38" s="138"/>
    </row>
    <row r="39" spans="1:765" ht="13.5" customHeight="1" x14ac:dyDescent="0.3">
      <c r="A39" s="141" t="s">
        <v>343</v>
      </c>
      <c r="B39" s="135" t="s">
        <v>342</v>
      </c>
      <c r="E39" s="140" t="s">
        <v>341</v>
      </c>
      <c r="F39" s="142" t="s">
        <v>340</v>
      </c>
      <c r="G39" s="134">
        <v>1264</v>
      </c>
      <c r="I39" s="134" t="s">
        <v>164</v>
      </c>
    </row>
    <row r="40" spans="1:765" ht="13.5" customHeight="1" x14ac:dyDescent="0.3">
      <c r="A40" t="s">
        <v>121</v>
      </c>
      <c r="B40" s="135" t="s">
        <v>120</v>
      </c>
      <c r="C40"/>
      <c r="D40"/>
      <c r="E40" s="137" t="s">
        <v>119</v>
      </c>
      <c r="F40" s="136" t="s">
        <v>118</v>
      </c>
      <c r="G40" s="136" t="s">
        <v>118</v>
      </c>
      <c r="H40"/>
      <c r="I40"/>
      <c r="J40"/>
    </row>
    <row r="41" spans="1:765" ht="13.5" customHeight="1" x14ac:dyDescent="0.3">
      <c r="A41" s="141" t="s">
        <v>176</v>
      </c>
      <c r="B41" s="135" t="s">
        <v>175</v>
      </c>
      <c r="E41" s="140" t="s">
        <v>174</v>
      </c>
      <c r="F41" s="142" t="s">
        <v>173</v>
      </c>
      <c r="G41" s="134">
        <v>1029</v>
      </c>
      <c r="I41" s="134" t="s">
        <v>139</v>
      </c>
    </row>
    <row r="42" spans="1:765" ht="13.5" customHeight="1" x14ac:dyDescent="0.3">
      <c r="A42" s="141" t="s">
        <v>273</v>
      </c>
      <c r="B42" s="135" t="s">
        <v>272</v>
      </c>
      <c r="E42" s="140" t="s">
        <v>271</v>
      </c>
      <c r="F42" s="142" t="s">
        <v>270</v>
      </c>
      <c r="G42" s="145">
        <v>1299</v>
      </c>
      <c r="I42" s="134" t="s">
        <v>127</v>
      </c>
    </row>
    <row r="43" spans="1:765" ht="13.5" customHeight="1" x14ac:dyDescent="0.3">
      <c r="A43" s="141" t="s">
        <v>143</v>
      </c>
      <c r="B43" s="135" t="s">
        <v>142</v>
      </c>
      <c r="E43" s="140" t="s">
        <v>141</v>
      </c>
      <c r="F43" s="142" t="s">
        <v>140</v>
      </c>
      <c r="G43" s="145">
        <v>1280</v>
      </c>
      <c r="I43" s="134" t="s">
        <v>139</v>
      </c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  <c r="CP43" s="149"/>
      <c r="CQ43" s="149"/>
      <c r="CR43" s="149"/>
      <c r="CS43" s="149"/>
      <c r="CT43" s="149"/>
      <c r="CU43" s="149"/>
      <c r="CV43" s="149"/>
      <c r="CW43" s="149"/>
      <c r="CX43" s="149"/>
      <c r="CY43" s="149"/>
      <c r="CZ43" s="149"/>
      <c r="DA43" s="149"/>
      <c r="DB43" s="149"/>
      <c r="DC43" s="149"/>
      <c r="DD43" s="149"/>
      <c r="DE43" s="149"/>
      <c r="DF43" s="149"/>
      <c r="DG43" s="149"/>
      <c r="DH43" s="149"/>
      <c r="DI43" s="149"/>
      <c r="DJ43" s="149"/>
      <c r="DK43" s="149"/>
      <c r="DL43" s="149"/>
      <c r="DM43" s="149"/>
      <c r="DN43" s="149"/>
      <c r="DO43" s="149"/>
      <c r="DP43" s="149"/>
      <c r="DQ43" s="149"/>
      <c r="DR43" s="149"/>
      <c r="DS43" s="149"/>
      <c r="DT43" s="149"/>
      <c r="DU43" s="149"/>
      <c r="DV43" s="149"/>
      <c r="DW43" s="149"/>
      <c r="DX43" s="149"/>
      <c r="DY43" s="149"/>
      <c r="DZ43" s="149"/>
      <c r="EA43" s="149"/>
      <c r="EB43" s="149"/>
      <c r="EC43" s="149"/>
      <c r="ED43" s="149"/>
      <c r="EE43" s="149"/>
      <c r="EF43" s="149"/>
      <c r="EG43" s="149"/>
      <c r="EH43" s="149"/>
      <c r="EI43" s="149"/>
      <c r="EJ43" s="149"/>
      <c r="EK43" s="149"/>
      <c r="EL43" s="149"/>
      <c r="EM43" s="149"/>
      <c r="EN43" s="149"/>
      <c r="EO43" s="149"/>
      <c r="EP43" s="149"/>
      <c r="EQ43" s="149"/>
      <c r="ER43" s="149"/>
      <c r="ES43" s="149"/>
      <c r="ET43" s="149"/>
      <c r="EU43" s="149"/>
      <c r="EV43" s="149"/>
      <c r="EW43" s="149"/>
      <c r="EX43" s="149"/>
      <c r="EY43" s="149"/>
      <c r="EZ43" s="149"/>
      <c r="FA43" s="149"/>
      <c r="FB43" s="149"/>
      <c r="FC43" s="149"/>
      <c r="FD43" s="149"/>
      <c r="FE43" s="149"/>
      <c r="FF43" s="149"/>
      <c r="FG43" s="149"/>
      <c r="FH43" s="149"/>
      <c r="FI43" s="149"/>
      <c r="FJ43" s="149"/>
      <c r="FK43" s="149"/>
      <c r="FL43" s="149"/>
      <c r="FM43" s="149"/>
      <c r="FN43" s="149"/>
      <c r="FO43" s="149"/>
      <c r="FP43" s="149"/>
      <c r="FQ43" s="149"/>
      <c r="FR43" s="149"/>
      <c r="FS43" s="149"/>
      <c r="FT43" s="149"/>
      <c r="FU43" s="149"/>
      <c r="FV43" s="149"/>
      <c r="FW43" s="149"/>
      <c r="FX43" s="149"/>
      <c r="FY43" s="149"/>
      <c r="FZ43" s="149"/>
      <c r="GA43" s="149"/>
      <c r="GB43" s="149"/>
      <c r="GC43" s="149"/>
      <c r="GD43" s="149"/>
      <c r="GE43" s="149"/>
      <c r="GF43" s="149"/>
      <c r="GG43" s="149"/>
      <c r="GH43" s="149"/>
      <c r="GI43" s="149"/>
      <c r="GJ43" s="149"/>
      <c r="GK43" s="149"/>
      <c r="GL43" s="149"/>
      <c r="GM43" s="149"/>
      <c r="GN43" s="149"/>
      <c r="GO43" s="149"/>
      <c r="GP43" s="149"/>
      <c r="GQ43" s="149"/>
      <c r="GR43" s="149"/>
      <c r="GS43" s="149"/>
      <c r="GT43" s="149"/>
      <c r="GU43" s="149"/>
      <c r="GV43" s="149"/>
      <c r="GW43" s="149"/>
      <c r="GX43" s="149"/>
      <c r="GY43" s="149"/>
      <c r="GZ43" s="149"/>
      <c r="HA43" s="149"/>
      <c r="HB43" s="149"/>
      <c r="HC43" s="149"/>
      <c r="HD43" s="149"/>
      <c r="HE43" s="149"/>
      <c r="HF43" s="149"/>
      <c r="HG43" s="149"/>
      <c r="HH43" s="149"/>
      <c r="HI43" s="149"/>
      <c r="HJ43" s="149"/>
      <c r="HK43" s="149"/>
      <c r="HL43" s="149"/>
      <c r="HM43" s="149"/>
      <c r="HN43" s="149"/>
      <c r="HO43" s="149"/>
      <c r="HP43" s="149"/>
      <c r="HQ43" s="149"/>
      <c r="HR43" s="149"/>
      <c r="HS43" s="149"/>
      <c r="HT43" s="149"/>
      <c r="HU43" s="149"/>
      <c r="HV43" s="149"/>
      <c r="HW43" s="149"/>
      <c r="HX43" s="149"/>
      <c r="HY43" s="149"/>
      <c r="HZ43" s="149"/>
      <c r="IA43" s="149"/>
      <c r="IB43" s="149"/>
      <c r="IC43" s="149"/>
      <c r="ID43" s="149"/>
      <c r="IE43" s="149"/>
      <c r="IF43" s="149"/>
      <c r="IG43" s="149"/>
      <c r="IH43" s="149"/>
      <c r="II43" s="149"/>
      <c r="IJ43" s="149"/>
      <c r="IK43" s="149"/>
      <c r="IL43" s="149"/>
      <c r="IM43" s="149"/>
      <c r="IN43" s="149"/>
      <c r="IO43" s="149"/>
      <c r="IP43" s="149"/>
      <c r="IQ43" s="149"/>
      <c r="IR43" s="149"/>
      <c r="IS43" s="149"/>
      <c r="IT43" s="149"/>
      <c r="IU43" s="149"/>
      <c r="IV43" s="149"/>
      <c r="IW43" s="149"/>
      <c r="IX43" s="149"/>
      <c r="IY43" s="149"/>
      <c r="IZ43" s="149"/>
      <c r="JA43" s="149"/>
      <c r="JB43" s="149"/>
      <c r="JC43" s="149"/>
      <c r="JD43" s="149"/>
      <c r="JE43" s="149"/>
      <c r="JF43" s="149"/>
      <c r="JG43" s="149"/>
      <c r="JH43" s="149"/>
      <c r="JI43" s="149"/>
      <c r="JJ43" s="149"/>
      <c r="JK43" s="149"/>
      <c r="JL43" s="149"/>
      <c r="JM43" s="149"/>
      <c r="JN43" s="149"/>
      <c r="JO43" s="149"/>
      <c r="JP43" s="149"/>
      <c r="JQ43" s="149"/>
      <c r="JR43" s="149"/>
      <c r="JS43" s="149"/>
      <c r="JT43" s="149"/>
      <c r="JU43" s="149"/>
      <c r="JV43" s="149"/>
      <c r="JW43" s="149"/>
      <c r="JX43" s="149"/>
      <c r="JY43" s="149"/>
      <c r="JZ43" s="149"/>
      <c r="KA43" s="149"/>
      <c r="KB43" s="149"/>
      <c r="KC43" s="149"/>
      <c r="KD43" s="149"/>
      <c r="KE43" s="149"/>
      <c r="KF43" s="149"/>
      <c r="KG43" s="149"/>
      <c r="KH43" s="149"/>
      <c r="KI43" s="149"/>
      <c r="KJ43" s="149"/>
      <c r="KK43" s="149"/>
      <c r="KL43" s="149"/>
      <c r="KM43" s="149"/>
      <c r="KN43" s="149"/>
      <c r="KO43" s="149"/>
      <c r="KP43" s="149"/>
      <c r="KQ43" s="149"/>
      <c r="KR43" s="149"/>
      <c r="KS43" s="149"/>
      <c r="KT43" s="149"/>
      <c r="KU43" s="149"/>
      <c r="KV43" s="149"/>
      <c r="KW43" s="149"/>
      <c r="KX43" s="149"/>
      <c r="KY43" s="149"/>
      <c r="KZ43" s="149"/>
      <c r="LA43" s="149"/>
      <c r="LB43" s="149"/>
      <c r="LC43" s="149"/>
      <c r="LD43" s="149"/>
      <c r="LE43" s="149"/>
      <c r="LF43" s="149"/>
      <c r="LG43" s="149"/>
      <c r="LH43" s="149"/>
      <c r="LI43" s="149"/>
      <c r="LJ43" s="149"/>
      <c r="LK43" s="149"/>
      <c r="LL43" s="149"/>
      <c r="LM43" s="149"/>
      <c r="LN43" s="149"/>
      <c r="LO43" s="149"/>
      <c r="LP43" s="149"/>
      <c r="LQ43" s="149"/>
      <c r="LR43" s="149"/>
      <c r="LS43" s="149"/>
      <c r="LT43" s="149"/>
      <c r="LU43" s="149"/>
      <c r="LV43" s="149"/>
      <c r="LW43" s="149"/>
      <c r="LX43" s="149"/>
      <c r="LY43" s="149"/>
      <c r="LZ43" s="149"/>
      <c r="MA43" s="149"/>
      <c r="MB43" s="149"/>
      <c r="MC43" s="149"/>
      <c r="MD43" s="149"/>
      <c r="ME43" s="149"/>
      <c r="MF43" s="149"/>
      <c r="MG43" s="149"/>
      <c r="MH43" s="149"/>
      <c r="MI43" s="149"/>
      <c r="MJ43" s="149"/>
      <c r="MK43" s="149"/>
      <c r="ML43" s="149"/>
      <c r="MM43" s="149"/>
      <c r="MN43" s="149"/>
      <c r="MO43" s="149"/>
      <c r="MP43" s="149"/>
      <c r="MQ43" s="149"/>
      <c r="MR43" s="149"/>
      <c r="MS43" s="149"/>
      <c r="MT43" s="149"/>
      <c r="MU43" s="149"/>
      <c r="MV43" s="149"/>
      <c r="MW43" s="149"/>
      <c r="MX43" s="149"/>
      <c r="MY43" s="149"/>
      <c r="MZ43" s="149"/>
      <c r="NA43" s="149"/>
      <c r="NB43" s="149"/>
      <c r="NC43" s="149"/>
      <c r="ND43" s="149"/>
      <c r="NE43" s="149"/>
      <c r="NF43" s="149"/>
      <c r="NG43" s="149"/>
      <c r="NH43" s="149"/>
      <c r="NI43" s="149"/>
      <c r="NJ43" s="149"/>
      <c r="NK43" s="149"/>
      <c r="NL43" s="149"/>
      <c r="NM43" s="149"/>
      <c r="NN43" s="149"/>
      <c r="NO43" s="149"/>
      <c r="NP43" s="149"/>
      <c r="NQ43" s="149"/>
      <c r="NR43" s="149"/>
      <c r="NS43" s="149"/>
      <c r="NT43" s="149"/>
      <c r="NU43" s="149"/>
      <c r="NV43" s="149"/>
      <c r="NW43" s="149"/>
      <c r="NX43" s="149"/>
      <c r="NY43" s="149"/>
      <c r="NZ43" s="149"/>
      <c r="OA43" s="149"/>
      <c r="OB43" s="149"/>
      <c r="OC43" s="149"/>
      <c r="OD43" s="149"/>
      <c r="OE43" s="149"/>
      <c r="OF43" s="149"/>
      <c r="OG43" s="149"/>
      <c r="OH43" s="149"/>
      <c r="OI43" s="149"/>
      <c r="OJ43" s="149"/>
      <c r="OK43" s="149"/>
      <c r="OL43" s="149"/>
      <c r="OM43" s="149"/>
      <c r="ON43" s="149"/>
      <c r="OO43" s="149"/>
      <c r="OP43" s="149"/>
      <c r="OQ43" s="149"/>
      <c r="OR43" s="149"/>
      <c r="OS43" s="149"/>
      <c r="OT43" s="149"/>
      <c r="OU43" s="149"/>
      <c r="OV43" s="149"/>
      <c r="OW43" s="149"/>
      <c r="OX43" s="149"/>
      <c r="OY43" s="149"/>
      <c r="OZ43" s="149"/>
      <c r="PA43" s="149"/>
      <c r="PB43" s="149"/>
      <c r="PC43" s="149"/>
      <c r="PD43" s="149"/>
      <c r="PE43" s="149"/>
      <c r="PF43" s="149"/>
      <c r="PG43" s="149"/>
      <c r="PH43" s="149"/>
      <c r="PI43" s="149"/>
      <c r="PJ43" s="149"/>
      <c r="PK43" s="149"/>
      <c r="PL43" s="149"/>
      <c r="PM43" s="149"/>
      <c r="PN43" s="149"/>
      <c r="PO43" s="149"/>
      <c r="PP43" s="149"/>
      <c r="PQ43" s="149"/>
      <c r="PR43" s="149"/>
      <c r="PS43" s="149"/>
      <c r="PT43" s="149"/>
      <c r="PU43" s="149"/>
      <c r="PV43" s="149"/>
      <c r="PW43" s="149"/>
      <c r="PX43" s="149"/>
      <c r="PY43" s="149"/>
      <c r="PZ43" s="149"/>
      <c r="QA43" s="149"/>
      <c r="QB43" s="149"/>
      <c r="QC43" s="149"/>
      <c r="QD43" s="149"/>
      <c r="QE43" s="149"/>
      <c r="QF43" s="149"/>
      <c r="QG43" s="149"/>
      <c r="QH43" s="149"/>
      <c r="QI43" s="149"/>
      <c r="QJ43" s="149"/>
      <c r="QK43" s="149"/>
      <c r="QL43" s="149"/>
      <c r="QM43" s="149"/>
      <c r="QN43" s="149"/>
      <c r="QO43" s="149"/>
      <c r="QP43" s="149"/>
      <c r="QQ43" s="149"/>
      <c r="QR43" s="149"/>
      <c r="QS43" s="149"/>
      <c r="QT43" s="149"/>
      <c r="QU43" s="149"/>
      <c r="QV43" s="149"/>
      <c r="QW43" s="149"/>
      <c r="QX43" s="149"/>
      <c r="QY43" s="149"/>
      <c r="QZ43" s="149"/>
      <c r="RA43" s="149"/>
      <c r="RB43" s="149"/>
      <c r="RC43" s="149"/>
      <c r="RD43" s="149"/>
      <c r="RE43" s="149"/>
      <c r="RF43" s="149"/>
      <c r="RG43" s="149"/>
      <c r="RH43" s="149"/>
      <c r="RI43" s="149"/>
      <c r="RJ43" s="149"/>
      <c r="RK43" s="149"/>
      <c r="RL43" s="149"/>
      <c r="RM43" s="149"/>
      <c r="RN43" s="149"/>
      <c r="RO43" s="149"/>
      <c r="RP43" s="149"/>
      <c r="RQ43" s="149"/>
      <c r="RR43" s="149"/>
      <c r="RS43" s="149"/>
      <c r="RT43" s="149"/>
      <c r="RU43" s="149"/>
      <c r="RV43" s="149"/>
      <c r="RW43" s="149"/>
      <c r="RX43" s="149"/>
      <c r="RY43" s="149"/>
      <c r="RZ43" s="149"/>
      <c r="SA43" s="149"/>
      <c r="SB43" s="149"/>
      <c r="SC43" s="149"/>
      <c r="SD43" s="149"/>
      <c r="SE43" s="149"/>
      <c r="SF43" s="149"/>
      <c r="SG43" s="149"/>
      <c r="SH43" s="149"/>
      <c r="SI43" s="149"/>
      <c r="SJ43" s="149"/>
      <c r="SK43" s="149"/>
      <c r="SL43" s="149"/>
      <c r="SM43" s="149"/>
      <c r="SN43" s="149"/>
      <c r="SO43" s="149"/>
      <c r="SP43" s="149"/>
      <c r="SQ43" s="149"/>
      <c r="SR43" s="149"/>
      <c r="SS43" s="149"/>
      <c r="ST43" s="149"/>
      <c r="SU43" s="149"/>
      <c r="SV43" s="149"/>
      <c r="SW43" s="149"/>
      <c r="SX43" s="149"/>
      <c r="SY43" s="149"/>
      <c r="SZ43" s="149"/>
      <c r="TA43" s="149"/>
      <c r="TB43" s="149"/>
      <c r="TC43" s="149"/>
      <c r="TD43" s="149"/>
      <c r="TE43" s="149"/>
      <c r="TF43" s="149"/>
      <c r="TG43" s="149"/>
      <c r="TH43" s="149"/>
      <c r="TI43" s="149"/>
      <c r="TJ43" s="149"/>
      <c r="TK43" s="149"/>
      <c r="TL43" s="149"/>
      <c r="TM43" s="149"/>
      <c r="TN43" s="149"/>
      <c r="TO43" s="149"/>
      <c r="TP43" s="149"/>
      <c r="TQ43" s="149"/>
      <c r="TR43" s="149"/>
      <c r="TS43" s="149"/>
      <c r="TT43" s="149"/>
      <c r="TU43" s="149"/>
      <c r="TV43" s="149"/>
      <c r="TW43" s="149"/>
      <c r="TX43" s="149"/>
      <c r="TY43" s="149"/>
      <c r="TZ43" s="149"/>
      <c r="UA43" s="149"/>
      <c r="UB43" s="149"/>
      <c r="UC43" s="149"/>
      <c r="UD43" s="149"/>
      <c r="UE43" s="149"/>
      <c r="UF43" s="149"/>
      <c r="UG43" s="149"/>
      <c r="UH43" s="149"/>
      <c r="UI43" s="149"/>
      <c r="UJ43" s="149"/>
      <c r="UK43" s="149"/>
      <c r="UL43" s="149"/>
      <c r="UM43" s="149"/>
      <c r="UN43" s="149"/>
      <c r="UO43" s="149"/>
      <c r="UP43" s="149"/>
      <c r="UQ43" s="149"/>
      <c r="UR43" s="149"/>
      <c r="US43" s="149"/>
      <c r="UT43" s="149"/>
      <c r="UU43" s="149"/>
      <c r="UV43" s="149"/>
      <c r="UW43" s="149"/>
      <c r="UX43" s="149"/>
      <c r="UY43" s="149"/>
      <c r="UZ43" s="149"/>
      <c r="VA43" s="149"/>
      <c r="VB43" s="149"/>
      <c r="VC43" s="149"/>
      <c r="VD43" s="149"/>
      <c r="VE43" s="149"/>
      <c r="VF43" s="149"/>
      <c r="VG43" s="149"/>
      <c r="VH43" s="149"/>
      <c r="VI43" s="149"/>
      <c r="VJ43" s="149"/>
      <c r="VK43" s="149"/>
      <c r="VL43" s="149"/>
      <c r="VM43" s="149"/>
      <c r="VN43" s="149"/>
      <c r="VO43" s="149"/>
      <c r="VP43" s="149"/>
      <c r="VQ43" s="149"/>
      <c r="VR43" s="149"/>
      <c r="VS43" s="149"/>
      <c r="VT43" s="149"/>
      <c r="VU43" s="149"/>
      <c r="VV43" s="149"/>
      <c r="VW43" s="149"/>
      <c r="VX43" s="149"/>
      <c r="VY43" s="149"/>
      <c r="VZ43" s="149"/>
      <c r="WA43" s="149"/>
      <c r="WB43" s="149"/>
      <c r="WC43" s="149"/>
      <c r="WD43" s="149"/>
      <c r="WE43" s="149"/>
      <c r="WF43" s="149"/>
      <c r="WG43" s="149"/>
      <c r="WH43" s="149"/>
      <c r="WI43" s="149"/>
      <c r="WJ43" s="149"/>
      <c r="WK43" s="149"/>
      <c r="WL43" s="149"/>
      <c r="WM43" s="149"/>
      <c r="WN43" s="149"/>
      <c r="WO43" s="149"/>
      <c r="WP43" s="149"/>
      <c r="WQ43" s="149"/>
      <c r="WR43" s="149"/>
      <c r="WS43" s="149"/>
      <c r="WT43" s="149"/>
      <c r="WU43" s="149"/>
      <c r="WV43" s="149"/>
      <c r="WW43" s="149"/>
      <c r="WX43" s="149"/>
      <c r="WY43" s="149"/>
      <c r="WZ43" s="149"/>
      <c r="XA43" s="149"/>
      <c r="XB43" s="149"/>
      <c r="XC43" s="149"/>
      <c r="XD43" s="149"/>
      <c r="XE43" s="149"/>
      <c r="XF43" s="149"/>
      <c r="XG43" s="149"/>
      <c r="XH43" s="149"/>
      <c r="XI43" s="149"/>
      <c r="XJ43" s="149"/>
      <c r="XK43" s="149"/>
      <c r="XL43" s="149"/>
      <c r="XM43" s="149"/>
      <c r="XN43" s="149"/>
      <c r="XO43" s="149"/>
      <c r="XP43" s="149"/>
      <c r="XQ43" s="149"/>
      <c r="XR43" s="149"/>
      <c r="XS43" s="149"/>
      <c r="XT43" s="149"/>
      <c r="XU43" s="149"/>
      <c r="XV43" s="149"/>
      <c r="XW43" s="149"/>
      <c r="XX43" s="149"/>
      <c r="XY43" s="149"/>
      <c r="XZ43" s="149"/>
      <c r="YA43" s="149"/>
      <c r="YB43" s="149"/>
      <c r="YC43" s="149"/>
      <c r="YD43" s="149"/>
      <c r="YE43" s="149"/>
      <c r="YF43" s="149"/>
      <c r="YG43" s="149"/>
      <c r="YH43" s="149"/>
      <c r="YI43" s="149"/>
      <c r="YJ43" s="149"/>
      <c r="YK43" s="149"/>
      <c r="YL43" s="149"/>
      <c r="YM43" s="149"/>
      <c r="YN43" s="149"/>
      <c r="YO43" s="149"/>
      <c r="YP43" s="149"/>
      <c r="YQ43" s="149"/>
      <c r="YR43" s="149"/>
      <c r="YS43" s="149"/>
      <c r="YT43" s="149"/>
      <c r="YU43" s="149"/>
      <c r="YV43" s="149"/>
      <c r="YW43" s="149"/>
      <c r="YX43" s="149"/>
      <c r="YY43" s="149"/>
      <c r="YZ43" s="149"/>
      <c r="ZA43" s="149"/>
      <c r="ZB43" s="149"/>
      <c r="ZC43" s="149"/>
      <c r="ZD43" s="149"/>
      <c r="ZE43" s="149"/>
      <c r="ZF43" s="149"/>
      <c r="ZG43" s="149"/>
      <c r="ZH43" s="149"/>
      <c r="ZI43" s="149"/>
      <c r="ZJ43" s="149"/>
      <c r="ZK43" s="149"/>
      <c r="ZL43" s="149"/>
      <c r="ZM43" s="149"/>
      <c r="ZN43" s="149"/>
      <c r="ZO43" s="149"/>
      <c r="ZP43" s="149"/>
      <c r="ZQ43" s="149"/>
      <c r="ZR43" s="149"/>
      <c r="ZS43" s="149"/>
      <c r="ZT43" s="149"/>
      <c r="ZU43" s="149"/>
      <c r="ZV43" s="149"/>
      <c r="ZW43" s="149"/>
      <c r="ZX43" s="149"/>
      <c r="ZY43" s="149"/>
      <c r="ZZ43" s="149"/>
      <c r="AAA43" s="149"/>
      <c r="AAB43" s="149"/>
      <c r="AAC43" s="149"/>
      <c r="AAD43" s="149"/>
      <c r="AAE43" s="149"/>
      <c r="AAF43" s="149"/>
      <c r="AAG43" s="149"/>
      <c r="AAH43" s="149"/>
      <c r="AAI43" s="149"/>
      <c r="AAJ43" s="149"/>
      <c r="AAK43" s="149"/>
      <c r="AAL43" s="149"/>
      <c r="AAM43" s="149"/>
      <c r="AAN43" s="149"/>
      <c r="AAO43" s="149"/>
      <c r="AAP43" s="149"/>
      <c r="AAQ43" s="149"/>
      <c r="AAR43" s="149"/>
      <c r="AAS43" s="149"/>
      <c r="AAT43" s="149"/>
      <c r="AAU43" s="149"/>
      <c r="AAV43" s="149"/>
      <c r="AAW43" s="149"/>
      <c r="AAX43" s="149"/>
      <c r="AAY43" s="149"/>
      <c r="AAZ43" s="149"/>
      <c r="ABA43" s="149"/>
      <c r="ABB43" s="149"/>
      <c r="ABC43" s="149"/>
      <c r="ABD43" s="149"/>
      <c r="ABE43" s="149"/>
      <c r="ABF43" s="149"/>
      <c r="ABG43" s="149"/>
      <c r="ABH43" s="149"/>
      <c r="ABI43" s="149"/>
      <c r="ABJ43" s="149"/>
      <c r="ABK43" s="149"/>
      <c r="ABL43" s="149"/>
      <c r="ABM43" s="149"/>
      <c r="ABN43" s="149"/>
      <c r="ABO43" s="149"/>
      <c r="ABP43" s="149"/>
      <c r="ABQ43" s="149"/>
      <c r="ABR43" s="149"/>
      <c r="ABS43" s="149"/>
      <c r="ABT43" s="149"/>
      <c r="ABU43" s="149"/>
      <c r="ABV43" s="149"/>
      <c r="ABW43" s="149"/>
      <c r="ABX43" s="149"/>
      <c r="ABY43" s="149"/>
      <c r="ABZ43" s="149"/>
      <c r="ACA43" s="149"/>
      <c r="ACB43" s="149"/>
      <c r="ACC43" s="149"/>
      <c r="ACD43" s="149"/>
      <c r="ACE43" s="149"/>
      <c r="ACF43" s="149"/>
      <c r="ACG43" s="149"/>
      <c r="ACH43" s="149"/>
      <c r="ACI43" s="149"/>
      <c r="ACJ43" s="149"/>
      <c r="ACK43" s="149"/>
    </row>
    <row r="44" spans="1:765" ht="13.5" customHeight="1" x14ac:dyDescent="0.3">
      <c r="A44" s="141" t="s">
        <v>168</v>
      </c>
      <c r="B44" s="135" t="s">
        <v>167</v>
      </c>
      <c r="E44" s="140" t="s">
        <v>166</v>
      </c>
      <c r="F44" s="139" t="s">
        <v>165</v>
      </c>
      <c r="G44" s="146">
        <v>1275</v>
      </c>
      <c r="I44" s="134" t="s">
        <v>164</v>
      </c>
      <c r="J44" s="138"/>
    </row>
    <row r="45" spans="1:765" ht="13.5" customHeight="1" x14ac:dyDescent="0.3">
      <c r="A45" s="141" t="s">
        <v>316</v>
      </c>
      <c r="B45" s="135" t="s">
        <v>315</v>
      </c>
      <c r="E45" s="140" t="s">
        <v>314</v>
      </c>
      <c r="F45" s="142" t="s">
        <v>313</v>
      </c>
      <c r="G45" s="134">
        <v>1270</v>
      </c>
      <c r="I45" s="134" t="s">
        <v>127</v>
      </c>
    </row>
    <row r="46" spans="1:765" ht="13.5" customHeight="1" x14ac:dyDescent="0.3">
      <c r="A46" s="141" t="s">
        <v>212</v>
      </c>
      <c r="B46" s="135" t="s">
        <v>211</v>
      </c>
      <c r="E46" s="140" t="s">
        <v>210</v>
      </c>
      <c r="F46" s="142" t="s">
        <v>209</v>
      </c>
      <c r="G46" s="145">
        <v>1212</v>
      </c>
      <c r="I46" s="134" t="s">
        <v>139</v>
      </c>
    </row>
    <row r="47" spans="1:765" ht="13.5" customHeight="1" x14ac:dyDescent="0.3">
      <c r="A47" s="141" t="s">
        <v>126</v>
      </c>
      <c r="B47" s="135" t="s">
        <v>125</v>
      </c>
      <c r="E47" s="140" t="s">
        <v>124</v>
      </c>
      <c r="F47" s="139" t="s">
        <v>123</v>
      </c>
      <c r="G47" s="134">
        <v>1169</v>
      </c>
      <c r="I47" s="134" t="s">
        <v>122</v>
      </c>
      <c r="J47" s="138"/>
    </row>
    <row r="48" spans="1:765" customFormat="1" ht="13.5" customHeight="1" x14ac:dyDescent="0.3">
      <c r="A48" s="141" t="s">
        <v>350</v>
      </c>
      <c r="B48" s="135" t="s">
        <v>349</v>
      </c>
      <c r="C48" s="134"/>
      <c r="D48" s="134"/>
      <c r="E48" s="140" t="s">
        <v>348</v>
      </c>
      <c r="F48" s="142" t="s">
        <v>347</v>
      </c>
      <c r="G48" s="134">
        <v>1132</v>
      </c>
      <c r="H48" s="134"/>
      <c r="I48" s="134" t="s">
        <v>139</v>
      </c>
      <c r="J48" s="134"/>
    </row>
    <row r="49" spans="1:12" customFormat="1" ht="13.5" customHeight="1" x14ac:dyDescent="0.3">
      <c r="A49" s="144" t="s">
        <v>219</v>
      </c>
      <c r="B49" s="135" t="s">
        <v>218</v>
      </c>
      <c r="E49" s="137" t="s">
        <v>217</v>
      </c>
      <c r="F49" s="148" t="s">
        <v>118</v>
      </c>
      <c r="G49" t="s">
        <v>118</v>
      </c>
      <c r="I49" s="146" t="s">
        <v>118</v>
      </c>
      <c r="K49" s="138"/>
      <c r="L49" s="138"/>
    </row>
    <row r="50" spans="1:12" customFormat="1" ht="14.4" x14ac:dyDescent="0.3">
      <c r="A50" s="141" t="s">
        <v>339</v>
      </c>
      <c r="B50" s="135" t="s">
        <v>338</v>
      </c>
      <c r="C50" s="134"/>
      <c r="D50" s="134"/>
      <c r="E50" s="140" t="s">
        <v>337</v>
      </c>
      <c r="F50" s="142" t="s">
        <v>336</v>
      </c>
      <c r="G50" s="145">
        <v>1279</v>
      </c>
      <c r="H50" s="134"/>
      <c r="I50" s="134" t="s">
        <v>127</v>
      </c>
      <c r="J50" s="134"/>
    </row>
    <row r="51" spans="1:12" customFormat="1" ht="14.4" x14ac:dyDescent="0.3">
      <c r="A51" s="141" t="s">
        <v>188</v>
      </c>
      <c r="B51" s="135" t="s">
        <v>187</v>
      </c>
      <c r="C51" s="134"/>
      <c r="D51" s="134"/>
      <c r="E51" s="140" t="s">
        <v>186</v>
      </c>
      <c r="F51" s="142" t="s">
        <v>185</v>
      </c>
      <c r="G51" s="145">
        <v>1144</v>
      </c>
      <c r="H51" s="134"/>
      <c r="I51" s="134" t="s">
        <v>139</v>
      </c>
      <c r="J51" s="134"/>
    </row>
    <row r="52" spans="1:12" ht="13.5" customHeight="1" x14ac:dyDescent="0.3">
      <c r="A52" s="141" t="s">
        <v>256</v>
      </c>
      <c r="B52" s="135" t="s">
        <v>255</v>
      </c>
      <c r="E52" s="140" t="s">
        <v>254</v>
      </c>
      <c r="F52" s="142" t="s">
        <v>253</v>
      </c>
      <c r="G52" s="145">
        <v>1263</v>
      </c>
      <c r="I52" s="134" t="s">
        <v>139</v>
      </c>
    </row>
    <row r="53" spans="1:12" ht="13.5" customHeight="1" x14ac:dyDescent="0.3">
      <c r="A53" s="141" t="s">
        <v>365</v>
      </c>
      <c r="B53" s="135" t="s">
        <v>364</v>
      </c>
      <c r="E53" s="140" t="s">
        <v>363</v>
      </c>
      <c r="F53" s="142" t="s">
        <v>362</v>
      </c>
      <c r="G53" s="145">
        <v>1173</v>
      </c>
      <c r="I53" s="134" t="s">
        <v>127</v>
      </c>
    </row>
    <row r="54" spans="1:12" customFormat="1" ht="14.4" x14ac:dyDescent="0.3">
      <c r="A54" s="141" t="s">
        <v>320</v>
      </c>
      <c r="B54" s="135" t="s">
        <v>319</v>
      </c>
      <c r="C54" s="134"/>
      <c r="D54" s="134"/>
      <c r="E54" s="140" t="s">
        <v>318</v>
      </c>
      <c r="F54" s="142" t="s">
        <v>317</v>
      </c>
      <c r="G54" s="134">
        <v>1064</v>
      </c>
      <c r="H54" s="134"/>
      <c r="I54" s="134" t="s">
        <v>139</v>
      </c>
      <c r="J54" s="134"/>
    </row>
    <row r="55" spans="1:12" customFormat="1" ht="14.4" x14ac:dyDescent="0.3">
      <c r="A55" s="141" t="s">
        <v>244</v>
      </c>
      <c r="B55" s="135" t="s">
        <v>243</v>
      </c>
      <c r="C55" s="134"/>
      <c r="D55" s="134"/>
      <c r="E55" s="140" t="s">
        <v>242</v>
      </c>
      <c r="F55" s="142" t="s">
        <v>118</v>
      </c>
      <c r="G55" s="134" t="s">
        <v>118</v>
      </c>
      <c r="H55" s="134"/>
      <c r="I55" s="134" t="s">
        <v>118</v>
      </c>
      <c r="J55" s="134"/>
    </row>
    <row r="56" spans="1:12" customFormat="1" ht="14.4" x14ac:dyDescent="0.3">
      <c r="A56" s="141" t="s">
        <v>204</v>
      </c>
      <c r="B56" s="135" t="s">
        <v>203</v>
      </c>
      <c r="C56" s="134"/>
      <c r="D56" s="134"/>
      <c r="E56" s="140" t="s">
        <v>202</v>
      </c>
      <c r="F56" s="150" t="s">
        <v>201</v>
      </c>
      <c r="G56" s="145">
        <v>1153</v>
      </c>
      <c r="H56" s="134"/>
      <c r="I56" s="134" t="s">
        <v>127</v>
      </c>
      <c r="J56" s="134"/>
    </row>
    <row r="57" spans="1:12" ht="13.5" customHeight="1" x14ac:dyDescent="0.3">
      <c r="A57" s="141" t="s">
        <v>223</v>
      </c>
      <c r="B57" s="135" t="s">
        <v>222</v>
      </c>
      <c r="E57" s="140" t="s">
        <v>221</v>
      </c>
      <c r="F57" s="142" t="s">
        <v>220</v>
      </c>
      <c r="G57" s="134">
        <v>1049</v>
      </c>
      <c r="I57" s="134" t="s">
        <v>127</v>
      </c>
    </row>
    <row r="58" spans="1:12" ht="13.5" customHeight="1" x14ac:dyDescent="0.3">
      <c r="A58" s="141" t="s">
        <v>208</v>
      </c>
      <c r="B58" s="135" t="s">
        <v>207</v>
      </c>
      <c r="E58" s="140" t="s">
        <v>206</v>
      </c>
      <c r="F58" s="142" t="s">
        <v>205</v>
      </c>
      <c r="G58" s="145">
        <v>1293</v>
      </c>
      <c r="I58" s="134" t="s">
        <v>127</v>
      </c>
      <c r="K58" s="138"/>
      <c r="L58" s="138"/>
    </row>
    <row r="59" spans="1:12" ht="13.5" customHeight="1" x14ac:dyDescent="0.3">
      <c r="A59" s="141" t="s">
        <v>135</v>
      </c>
      <c r="B59" s="135" t="s">
        <v>134</v>
      </c>
      <c r="E59" s="140" t="s">
        <v>133</v>
      </c>
      <c r="F59" s="142" t="s">
        <v>132</v>
      </c>
      <c r="G59" s="134">
        <v>1038</v>
      </c>
      <c r="I59" s="134" t="s">
        <v>127</v>
      </c>
    </row>
    <row r="60" spans="1:12" customFormat="1" ht="13.5" customHeight="1" x14ac:dyDescent="0.3">
      <c r="A60" s="141" t="s">
        <v>277</v>
      </c>
      <c r="B60" s="135" t="s">
        <v>276</v>
      </c>
      <c r="C60" s="134"/>
      <c r="D60" s="134"/>
      <c r="E60" s="140" t="s">
        <v>275</v>
      </c>
      <c r="F60" s="142" t="s">
        <v>274</v>
      </c>
      <c r="G60" s="145">
        <v>1147</v>
      </c>
      <c r="H60" s="134"/>
      <c r="I60" s="134" t="s">
        <v>127</v>
      </c>
      <c r="J60" s="134"/>
    </row>
    <row r="61" spans="1:12" customFormat="1" ht="13.5" customHeight="1" x14ac:dyDescent="0.3">
      <c r="A61" s="141" t="s">
        <v>312</v>
      </c>
      <c r="B61" s="135" t="s">
        <v>311</v>
      </c>
      <c r="C61" s="134"/>
      <c r="D61" s="134"/>
      <c r="E61" s="140" t="s">
        <v>310</v>
      </c>
      <c r="F61" s="142" t="s">
        <v>309</v>
      </c>
      <c r="G61" s="134">
        <v>1190</v>
      </c>
      <c r="H61" s="134"/>
      <c r="I61" s="134" t="s">
        <v>164</v>
      </c>
      <c r="J61" s="134"/>
    </row>
    <row r="62" spans="1:12" customFormat="1" ht="13.5" customHeight="1" x14ac:dyDescent="0.3">
      <c r="A62" s="141" t="s">
        <v>285</v>
      </c>
      <c r="B62" s="135" t="s">
        <v>284</v>
      </c>
      <c r="C62" s="134"/>
      <c r="D62" s="134"/>
      <c r="E62" s="140" t="s">
        <v>283</v>
      </c>
      <c r="F62" s="142" t="s">
        <v>282</v>
      </c>
      <c r="G62" s="154">
        <v>1194</v>
      </c>
      <c r="H62" s="134"/>
      <c r="I62" s="134" t="s">
        <v>127</v>
      </c>
      <c r="J62" s="134"/>
    </row>
    <row r="63" spans="1:12" customFormat="1" ht="13.5" customHeight="1" x14ac:dyDescent="0.3">
      <c r="A63" s="144" t="s">
        <v>121</v>
      </c>
      <c r="B63" s="135" t="s">
        <v>120</v>
      </c>
      <c r="E63" s="137" t="s">
        <v>119</v>
      </c>
      <c r="F63" s="142" t="s">
        <v>118</v>
      </c>
      <c r="G63" s="134" t="s">
        <v>118</v>
      </c>
      <c r="I63" s="134" t="s">
        <v>118</v>
      </c>
    </row>
    <row r="64" spans="1:12" customFormat="1" ht="13.5" customHeight="1" x14ac:dyDescent="0.3">
      <c r="B64" s="135"/>
    </row>
    <row r="65" spans="2:2" customFormat="1" ht="13.5" customHeight="1" x14ac:dyDescent="0.3">
      <c r="B65" s="135"/>
    </row>
    <row r="66" spans="2:2" customFormat="1" ht="13.5" customHeight="1" x14ac:dyDescent="0.3">
      <c r="B66" s="135"/>
    </row>
    <row r="67" spans="2:2" ht="13.5" customHeight="1" x14ac:dyDescent="0.3">
      <c r="B67" s="135"/>
    </row>
  </sheetData>
  <sortState ref="A1:J62">
    <sortCondition ref="A1:A6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9"/>
  <sheetViews>
    <sheetView tabSelected="1" zoomScale="80" zoomScaleNormal="80" workbookViewId="0">
      <selection activeCell="D5" sqref="D5"/>
    </sheetView>
  </sheetViews>
  <sheetFormatPr defaultRowHeight="14.4" x14ac:dyDescent="0.3"/>
  <cols>
    <col min="1" max="1" width="8.88671875" style="79" bestFit="1" customWidth="1"/>
    <col min="2" max="2" width="48.77734375" style="33" customWidth="1"/>
    <col min="3" max="3" width="5" style="39" bestFit="1" customWidth="1"/>
    <col min="4" max="7" width="13.33203125" style="80" bestFit="1" customWidth="1"/>
    <col min="8" max="15" width="13.33203125" style="80" customWidth="1"/>
    <col min="16" max="16" width="15" style="80" customWidth="1"/>
    <col min="17" max="23" width="13.33203125" style="80" customWidth="1"/>
    <col min="24" max="24" width="14.5546875" style="80" customWidth="1"/>
    <col min="25" max="25" width="13.33203125" style="80" customWidth="1"/>
    <col min="26" max="26" width="15.5546875" style="80" customWidth="1"/>
    <col min="27" max="27" width="13.33203125" style="80" customWidth="1"/>
    <col min="28" max="28" width="14" style="80" customWidth="1"/>
    <col min="29" max="30" width="13.33203125" style="80" customWidth="1"/>
    <col min="31" max="31" width="13.44140625" style="80" customWidth="1"/>
    <col min="32" max="34" width="13.33203125" style="80" customWidth="1"/>
    <col min="35" max="35" width="13.44140625" style="80" customWidth="1"/>
    <col min="36" max="37" width="13.33203125" style="80" customWidth="1"/>
    <col min="38" max="38" width="17.21875" style="80" customWidth="1"/>
    <col min="39" max="41" width="13.33203125" style="80" customWidth="1"/>
    <col min="42" max="42" width="15.21875" style="80" customWidth="1"/>
    <col min="43" max="43" width="13.33203125" style="80" customWidth="1"/>
    <col min="44" max="45" width="13.33203125" style="80" bestFit="1" customWidth="1"/>
    <col min="46" max="46" width="1" customWidth="1"/>
    <col min="47" max="47" width="6" style="81" bestFit="1" customWidth="1"/>
    <col min="48" max="48" width="8.88671875" style="79" bestFit="1" customWidth="1"/>
    <col min="49" max="49" width="28.44140625" style="33" customWidth="1"/>
  </cols>
  <sheetData>
    <row r="1" spans="1:49" x14ac:dyDescent="0.3">
      <c r="B1" s="120" t="s">
        <v>113</v>
      </c>
    </row>
    <row r="2" spans="1:49" ht="23.4" x14ac:dyDescent="0.45">
      <c r="A2" s="167" t="s">
        <v>60</v>
      </c>
      <c r="B2" s="168"/>
      <c r="D2" s="40" t="s">
        <v>107</v>
      </c>
      <c r="E2" s="40"/>
      <c r="F2" s="40"/>
      <c r="G2" s="40"/>
      <c r="H2" s="40"/>
      <c r="I2" s="40"/>
      <c r="J2" s="40"/>
      <c r="K2" s="40"/>
      <c r="L2" s="40"/>
      <c r="M2" s="40" t="s">
        <v>107</v>
      </c>
      <c r="N2" s="40"/>
      <c r="O2" s="40"/>
      <c r="P2" s="40"/>
      <c r="Q2" s="40"/>
      <c r="R2" s="40"/>
      <c r="S2" s="40"/>
      <c r="T2" s="40"/>
      <c r="U2" s="40"/>
      <c r="V2" s="40" t="s">
        <v>107</v>
      </c>
      <c r="W2" s="40"/>
      <c r="X2" s="40"/>
      <c r="Y2" s="40"/>
      <c r="Z2" s="40"/>
      <c r="AA2" s="40" t="s">
        <v>107</v>
      </c>
      <c r="AB2" s="40"/>
      <c r="AC2" s="40"/>
      <c r="AD2" s="40"/>
      <c r="AE2" s="40"/>
      <c r="AF2" s="40"/>
      <c r="AG2" s="40"/>
      <c r="AH2" s="40"/>
      <c r="AI2" s="40"/>
      <c r="AJ2" s="40" t="s">
        <v>107</v>
      </c>
      <c r="AK2" s="40"/>
      <c r="AL2" s="40"/>
      <c r="AM2" s="40"/>
      <c r="AN2" s="40"/>
      <c r="AO2" s="40"/>
      <c r="AP2" s="40"/>
      <c r="AQ2" s="40"/>
      <c r="AR2" s="40" t="s">
        <v>107</v>
      </c>
      <c r="AS2" s="40"/>
      <c r="AU2" s="107" t="s">
        <v>82</v>
      </c>
      <c r="AV2" s="169" t="s">
        <v>83</v>
      </c>
      <c r="AW2" s="170"/>
    </row>
    <row r="3" spans="1:49" x14ac:dyDescent="0.3">
      <c r="A3" s="41"/>
      <c r="B3" s="42"/>
      <c r="C3" s="43" t="s">
        <v>105</v>
      </c>
      <c r="D3" s="44" t="str">
        <f>ICE_AGENT</f>
        <v>1027_Hosea</v>
      </c>
      <c r="E3" s="44" t="s">
        <v>371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4" t="s">
        <v>61</v>
      </c>
      <c r="U3" s="44" t="s">
        <v>376</v>
      </c>
      <c r="V3" s="44" t="s">
        <v>18</v>
      </c>
      <c r="W3" s="44" t="s">
        <v>19</v>
      </c>
      <c r="X3" s="44" t="s">
        <v>20</v>
      </c>
      <c r="Y3" s="44" t="s">
        <v>21</v>
      </c>
      <c r="Z3" s="44" t="s">
        <v>22</v>
      </c>
      <c r="AA3" s="44" t="s">
        <v>23</v>
      </c>
      <c r="AB3" s="44" t="s">
        <v>24</v>
      </c>
      <c r="AC3" s="44" t="s">
        <v>25</v>
      </c>
      <c r="AD3" s="44" t="s">
        <v>26</v>
      </c>
      <c r="AE3" s="44" t="s">
        <v>27</v>
      </c>
      <c r="AF3" s="44" t="s">
        <v>28</v>
      </c>
      <c r="AG3" s="44" t="s">
        <v>29</v>
      </c>
      <c r="AH3" s="44" t="s">
        <v>30</v>
      </c>
      <c r="AI3" s="44" t="s">
        <v>31</v>
      </c>
      <c r="AJ3" s="44" t="s">
        <v>32</v>
      </c>
      <c r="AK3" s="44" t="s">
        <v>33</v>
      </c>
      <c r="AL3" s="44" t="s">
        <v>34</v>
      </c>
      <c r="AM3" s="44" t="s">
        <v>35</v>
      </c>
      <c r="AN3" s="44" t="s">
        <v>36</v>
      </c>
      <c r="AO3" s="44" t="s">
        <v>37</v>
      </c>
      <c r="AP3" s="44" t="s">
        <v>38</v>
      </c>
      <c r="AQ3" s="44" t="s">
        <v>39</v>
      </c>
      <c r="AR3" s="44" t="s">
        <v>62</v>
      </c>
      <c r="AS3" s="44" t="s">
        <v>62</v>
      </c>
      <c r="AU3" s="89"/>
      <c r="AV3" s="88">
        <v>2018</v>
      </c>
      <c r="AW3" s="42" t="s">
        <v>1</v>
      </c>
    </row>
    <row r="4" spans="1:49" x14ac:dyDescent="0.3">
      <c r="A4" s="41"/>
      <c r="B4" s="163" t="s">
        <v>115</v>
      </c>
      <c r="C4" s="16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U4" s="89"/>
      <c r="AV4" s="41"/>
      <c r="AW4" s="42"/>
    </row>
    <row r="5" spans="1:49" ht="15.6" x14ac:dyDescent="0.3">
      <c r="A5" s="46"/>
      <c r="B5" s="47" t="s">
        <v>84</v>
      </c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U5" s="82"/>
      <c r="AV5" s="82"/>
      <c r="AW5" s="83" t="s">
        <v>84</v>
      </c>
    </row>
    <row r="6" spans="1:49" x14ac:dyDescent="0.3">
      <c r="A6" s="50" t="s">
        <v>85</v>
      </c>
      <c r="B6" s="13" t="s">
        <v>63</v>
      </c>
      <c r="C6" s="51">
        <v>5</v>
      </c>
      <c r="D6" s="52">
        <v>5</v>
      </c>
      <c r="E6" s="52">
        <v>5</v>
      </c>
      <c r="F6" s="52">
        <v>5</v>
      </c>
      <c r="G6" s="52">
        <v>5</v>
      </c>
      <c r="H6" s="52">
        <v>5</v>
      </c>
      <c r="I6" s="52">
        <v>5</v>
      </c>
      <c r="J6" s="52">
        <v>5</v>
      </c>
      <c r="K6" s="52">
        <v>5</v>
      </c>
      <c r="L6" s="52">
        <v>5</v>
      </c>
      <c r="M6" s="52">
        <v>5</v>
      </c>
      <c r="N6" s="52">
        <v>5</v>
      </c>
      <c r="O6" s="52">
        <v>5</v>
      </c>
      <c r="P6" s="52">
        <v>5</v>
      </c>
      <c r="Q6" s="52">
        <v>5</v>
      </c>
      <c r="R6" s="52">
        <v>5</v>
      </c>
      <c r="S6" s="52">
        <v>5</v>
      </c>
      <c r="T6" s="52">
        <v>5</v>
      </c>
      <c r="U6" s="52">
        <v>5</v>
      </c>
      <c r="V6" s="52">
        <v>5</v>
      </c>
      <c r="W6" s="52">
        <v>5</v>
      </c>
      <c r="X6" s="52">
        <v>5</v>
      </c>
      <c r="Y6" s="52">
        <v>5</v>
      </c>
      <c r="Z6" s="52">
        <v>5</v>
      </c>
      <c r="AA6" s="52">
        <v>5</v>
      </c>
      <c r="AB6" s="52">
        <v>5</v>
      </c>
      <c r="AC6" s="52">
        <v>5</v>
      </c>
      <c r="AD6" s="52">
        <v>5</v>
      </c>
      <c r="AE6" s="52">
        <v>5</v>
      </c>
      <c r="AF6" s="52">
        <v>5</v>
      </c>
      <c r="AG6" s="52">
        <v>5</v>
      </c>
      <c r="AH6" s="52">
        <v>5</v>
      </c>
      <c r="AI6" s="52">
        <v>5</v>
      </c>
      <c r="AJ6" s="52">
        <v>5</v>
      </c>
      <c r="AK6" s="52">
        <v>5</v>
      </c>
      <c r="AL6" s="52">
        <v>5</v>
      </c>
      <c r="AM6" s="52">
        <v>5</v>
      </c>
      <c r="AN6" s="52">
        <v>5</v>
      </c>
      <c r="AO6" s="52">
        <v>5</v>
      </c>
      <c r="AP6" s="52">
        <v>5</v>
      </c>
      <c r="AQ6" s="52">
        <v>5</v>
      </c>
      <c r="AR6" s="52">
        <v>5</v>
      </c>
      <c r="AS6" s="52">
        <v>5</v>
      </c>
      <c r="AU6" s="90">
        <f>COUNTIF( Y6:AS6, "&lt;5")</f>
        <v>0</v>
      </c>
      <c r="AV6" s="50" t="s">
        <v>85</v>
      </c>
      <c r="AW6" s="13" t="s">
        <v>63</v>
      </c>
    </row>
    <row r="7" spans="1:49" x14ac:dyDescent="0.3">
      <c r="A7" s="50" t="s">
        <v>86</v>
      </c>
      <c r="B7" s="13" t="s">
        <v>64</v>
      </c>
      <c r="C7" s="51">
        <v>8</v>
      </c>
      <c r="D7" s="52">
        <v>8</v>
      </c>
      <c r="E7" s="52">
        <v>8</v>
      </c>
      <c r="F7" s="52">
        <v>8</v>
      </c>
      <c r="G7" s="52">
        <v>8</v>
      </c>
      <c r="H7" s="52">
        <v>8</v>
      </c>
      <c r="I7" s="52">
        <v>8</v>
      </c>
      <c r="J7" s="52">
        <v>8</v>
      </c>
      <c r="K7" s="52">
        <v>8</v>
      </c>
      <c r="L7" s="52">
        <v>8</v>
      </c>
      <c r="M7" s="52">
        <v>8</v>
      </c>
      <c r="N7" s="52">
        <v>8</v>
      </c>
      <c r="O7" s="52">
        <v>8</v>
      </c>
      <c r="P7" s="52">
        <v>8</v>
      </c>
      <c r="Q7" s="52">
        <v>8</v>
      </c>
      <c r="R7" s="52">
        <v>8</v>
      </c>
      <c r="S7" s="52">
        <v>8</v>
      </c>
      <c r="T7" s="52">
        <v>8</v>
      </c>
      <c r="U7" s="52">
        <v>8</v>
      </c>
      <c r="V7" s="52">
        <v>8</v>
      </c>
      <c r="W7" s="52">
        <v>8</v>
      </c>
      <c r="X7" s="52">
        <v>8</v>
      </c>
      <c r="Y7" s="52">
        <v>8</v>
      </c>
      <c r="Z7" s="52">
        <v>8</v>
      </c>
      <c r="AA7" s="52">
        <v>8</v>
      </c>
      <c r="AB7" s="52">
        <v>8</v>
      </c>
      <c r="AC7" s="52">
        <v>8</v>
      </c>
      <c r="AD7" s="52">
        <v>8</v>
      </c>
      <c r="AE7" s="52">
        <v>8</v>
      </c>
      <c r="AF7" s="52">
        <v>8</v>
      </c>
      <c r="AG7" s="52">
        <v>8</v>
      </c>
      <c r="AH7" s="52">
        <v>8</v>
      </c>
      <c r="AI7" s="52">
        <v>8</v>
      </c>
      <c r="AJ7" s="52">
        <v>8</v>
      </c>
      <c r="AK7" s="52">
        <v>8</v>
      </c>
      <c r="AL7" s="52">
        <v>8</v>
      </c>
      <c r="AM7" s="52">
        <v>8</v>
      </c>
      <c r="AN7" s="52">
        <v>8</v>
      </c>
      <c r="AO7" s="52">
        <v>8</v>
      </c>
      <c r="AP7" s="52">
        <v>8</v>
      </c>
      <c r="AQ7" s="52">
        <v>8</v>
      </c>
      <c r="AR7" s="52">
        <v>8</v>
      </c>
      <c r="AS7" s="52">
        <v>8</v>
      </c>
      <c r="AU7" s="90">
        <f>COUNTIF( Y7:AS7, "&lt;8")</f>
        <v>0</v>
      </c>
      <c r="AV7" s="50" t="s">
        <v>86</v>
      </c>
      <c r="AW7" s="13" t="s">
        <v>64</v>
      </c>
    </row>
    <row r="8" spans="1:49" x14ac:dyDescent="0.3">
      <c r="A8" s="50" t="s">
        <v>87</v>
      </c>
      <c r="B8" s="13" t="s">
        <v>65</v>
      </c>
      <c r="C8" s="51">
        <v>8</v>
      </c>
      <c r="D8" s="52">
        <v>8</v>
      </c>
      <c r="E8" s="52">
        <v>8</v>
      </c>
      <c r="F8" s="52">
        <v>8</v>
      </c>
      <c r="G8" s="52">
        <v>8</v>
      </c>
      <c r="H8" s="52">
        <v>8</v>
      </c>
      <c r="I8" s="52">
        <v>8</v>
      </c>
      <c r="J8" s="52">
        <v>8</v>
      </c>
      <c r="K8" s="52">
        <v>8</v>
      </c>
      <c r="L8" s="52">
        <v>8</v>
      </c>
      <c r="M8" s="52">
        <v>8</v>
      </c>
      <c r="N8" s="52">
        <v>8</v>
      </c>
      <c r="O8" s="52">
        <v>8</v>
      </c>
      <c r="P8" s="52">
        <v>8</v>
      </c>
      <c r="Q8" s="52">
        <v>8</v>
      </c>
      <c r="R8" s="52">
        <v>8</v>
      </c>
      <c r="S8" s="52">
        <v>8</v>
      </c>
      <c r="T8" s="52">
        <v>8</v>
      </c>
      <c r="U8" s="52">
        <v>8</v>
      </c>
      <c r="V8" s="52">
        <v>8</v>
      </c>
      <c r="W8" s="52">
        <v>8</v>
      </c>
      <c r="X8" s="52">
        <v>8</v>
      </c>
      <c r="Y8" s="52">
        <v>8</v>
      </c>
      <c r="Z8" s="52">
        <v>8</v>
      </c>
      <c r="AA8" s="52">
        <v>8</v>
      </c>
      <c r="AB8" s="52">
        <v>8</v>
      </c>
      <c r="AC8" s="52">
        <v>8</v>
      </c>
      <c r="AD8" s="52">
        <v>8</v>
      </c>
      <c r="AE8" s="52">
        <v>8</v>
      </c>
      <c r="AF8" s="52">
        <v>8</v>
      </c>
      <c r="AG8" s="52">
        <v>8</v>
      </c>
      <c r="AH8" s="52">
        <v>8</v>
      </c>
      <c r="AI8" s="52">
        <v>8</v>
      </c>
      <c r="AJ8" s="52">
        <v>8</v>
      </c>
      <c r="AK8" s="52">
        <v>8</v>
      </c>
      <c r="AL8" s="52">
        <v>8</v>
      </c>
      <c r="AM8" s="52">
        <v>8</v>
      </c>
      <c r="AN8" s="52">
        <v>8</v>
      </c>
      <c r="AO8" s="52">
        <v>8</v>
      </c>
      <c r="AP8" s="52">
        <v>8</v>
      </c>
      <c r="AQ8" s="52">
        <v>8</v>
      </c>
      <c r="AR8" s="52">
        <v>8</v>
      </c>
      <c r="AS8" s="52">
        <v>8</v>
      </c>
      <c r="AU8" s="90">
        <f>COUNTIF( Y8:AS8, "&lt;8")</f>
        <v>0</v>
      </c>
      <c r="AV8" s="50" t="s">
        <v>87</v>
      </c>
      <c r="AW8" s="13" t="s">
        <v>65</v>
      </c>
    </row>
    <row r="9" spans="1:49" ht="27.6" customHeight="1" x14ac:dyDescent="0.3">
      <c r="A9" s="50" t="s">
        <v>88</v>
      </c>
      <c r="B9" s="13" t="s">
        <v>66</v>
      </c>
      <c r="C9" s="51">
        <v>8</v>
      </c>
      <c r="D9" s="52">
        <v>8</v>
      </c>
      <c r="E9" s="52">
        <v>8</v>
      </c>
      <c r="F9" s="52">
        <v>8</v>
      </c>
      <c r="G9" s="52">
        <v>8</v>
      </c>
      <c r="H9" s="52">
        <v>8</v>
      </c>
      <c r="I9" s="52">
        <v>8</v>
      </c>
      <c r="J9" s="52">
        <v>8</v>
      </c>
      <c r="K9" s="52">
        <v>8</v>
      </c>
      <c r="L9" s="52">
        <v>8</v>
      </c>
      <c r="M9" s="52">
        <v>8</v>
      </c>
      <c r="N9" s="52">
        <v>8</v>
      </c>
      <c r="O9" s="52">
        <v>8</v>
      </c>
      <c r="P9" s="52">
        <v>8</v>
      </c>
      <c r="Q9" s="52">
        <v>8</v>
      </c>
      <c r="R9" s="52">
        <v>8</v>
      </c>
      <c r="S9" s="52">
        <v>8</v>
      </c>
      <c r="T9" s="52">
        <v>8</v>
      </c>
      <c r="U9" s="52">
        <v>8</v>
      </c>
      <c r="V9" s="52">
        <v>8</v>
      </c>
      <c r="W9" s="52">
        <v>8</v>
      </c>
      <c r="X9" s="52">
        <v>8</v>
      </c>
      <c r="Y9" s="52">
        <v>8</v>
      </c>
      <c r="Z9" s="52">
        <v>8</v>
      </c>
      <c r="AA9" s="52">
        <v>8</v>
      </c>
      <c r="AB9" s="52">
        <v>8</v>
      </c>
      <c r="AC9" s="52">
        <v>8</v>
      </c>
      <c r="AD9" s="52">
        <v>8</v>
      </c>
      <c r="AE9" s="52">
        <v>8</v>
      </c>
      <c r="AF9" s="52">
        <v>8</v>
      </c>
      <c r="AG9" s="52">
        <v>8</v>
      </c>
      <c r="AH9" s="52">
        <v>8</v>
      </c>
      <c r="AI9" s="52">
        <v>8</v>
      </c>
      <c r="AJ9" s="52">
        <v>8</v>
      </c>
      <c r="AK9" s="52">
        <v>8</v>
      </c>
      <c r="AL9" s="52">
        <v>8</v>
      </c>
      <c r="AM9" s="52">
        <v>8</v>
      </c>
      <c r="AN9" s="52">
        <v>8</v>
      </c>
      <c r="AO9" s="52">
        <v>8</v>
      </c>
      <c r="AP9" s="52">
        <v>8</v>
      </c>
      <c r="AQ9" s="52">
        <v>8</v>
      </c>
      <c r="AR9" s="52">
        <v>8</v>
      </c>
      <c r="AS9" s="52">
        <v>8</v>
      </c>
      <c r="AU9" s="90">
        <f>COUNTIF( Y9:AS9, "&lt;8")</f>
        <v>0</v>
      </c>
      <c r="AV9" s="50" t="s">
        <v>88</v>
      </c>
      <c r="AW9" s="13" t="s">
        <v>66</v>
      </c>
    </row>
    <row r="10" spans="1:49" x14ac:dyDescent="0.3">
      <c r="A10" s="50" t="s">
        <v>89</v>
      </c>
      <c r="B10" s="13" t="s">
        <v>67</v>
      </c>
      <c r="C10" s="51">
        <v>8</v>
      </c>
      <c r="D10" s="52">
        <v>8</v>
      </c>
      <c r="E10" s="52">
        <v>8</v>
      </c>
      <c r="F10" s="52">
        <v>8</v>
      </c>
      <c r="G10" s="52">
        <v>8</v>
      </c>
      <c r="H10" s="52">
        <v>8</v>
      </c>
      <c r="I10" s="52">
        <v>8</v>
      </c>
      <c r="J10" s="52">
        <v>8</v>
      </c>
      <c r="K10" s="52">
        <v>8</v>
      </c>
      <c r="L10" s="52">
        <v>8</v>
      </c>
      <c r="M10" s="52">
        <v>8</v>
      </c>
      <c r="N10" s="52">
        <v>8</v>
      </c>
      <c r="O10" s="52">
        <v>8</v>
      </c>
      <c r="P10" s="52">
        <v>8</v>
      </c>
      <c r="Q10" s="52">
        <v>8</v>
      </c>
      <c r="R10" s="52">
        <v>8</v>
      </c>
      <c r="S10" s="52">
        <v>8</v>
      </c>
      <c r="T10" s="52">
        <v>8</v>
      </c>
      <c r="U10" s="52">
        <v>8</v>
      </c>
      <c r="V10" s="52">
        <v>8</v>
      </c>
      <c r="W10" s="52">
        <v>8</v>
      </c>
      <c r="X10" s="52">
        <v>8</v>
      </c>
      <c r="Y10" s="52">
        <v>8</v>
      </c>
      <c r="Z10" s="52">
        <v>8</v>
      </c>
      <c r="AA10" s="52">
        <v>8</v>
      </c>
      <c r="AB10" s="52">
        <v>8</v>
      </c>
      <c r="AC10" s="52">
        <v>8</v>
      </c>
      <c r="AD10" s="52">
        <v>8</v>
      </c>
      <c r="AE10" s="52">
        <v>8</v>
      </c>
      <c r="AF10" s="52">
        <v>8</v>
      </c>
      <c r="AG10" s="52">
        <v>8</v>
      </c>
      <c r="AH10" s="52">
        <v>8</v>
      </c>
      <c r="AI10" s="52">
        <v>8</v>
      </c>
      <c r="AJ10" s="52">
        <v>8</v>
      </c>
      <c r="AK10" s="52">
        <v>8</v>
      </c>
      <c r="AL10" s="52">
        <v>8</v>
      </c>
      <c r="AM10" s="52">
        <v>8</v>
      </c>
      <c r="AN10" s="52">
        <v>8</v>
      </c>
      <c r="AO10" s="52">
        <v>8</v>
      </c>
      <c r="AP10" s="52">
        <v>8</v>
      </c>
      <c r="AQ10" s="52">
        <v>8</v>
      </c>
      <c r="AR10" s="52">
        <v>8</v>
      </c>
      <c r="AS10" s="52">
        <v>8</v>
      </c>
      <c r="AU10" s="90">
        <f>COUNTIF( Y10:AS10, "&lt;8")</f>
        <v>0</v>
      </c>
      <c r="AV10" s="50" t="s">
        <v>89</v>
      </c>
      <c r="AW10" s="13" t="s">
        <v>67</v>
      </c>
    </row>
    <row r="11" spans="1:49" x14ac:dyDescent="0.3">
      <c r="A11" s="53" t="s">
        <v>90</v>
      </c>
      <c r="B11" s="54" t="s">
        <v>68</v>
      </c>
      <c r="C11" s="55">
        <v>-20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U11" s="182">
        <f>COUNTIF( Y11:AS11, "&gt;0")</f>
        <v>0</v>
      </c>
      <c r="AV11" s="53" t="s">
        <v>90</v>
      </c>
      <c r="AW11" s="54" t="s">
        <v>68</v>
      </c>
    </row>
    <row r="12" spans="1:49" x14ac:dyDescent="0.3">
      <c r="A12" s="50"/>
      <c r="B12" s="13"/>
      <c r="C12" s="57">
        <v>37</v>
      </c>
      <c r="D12" s="58">
        <f t="shared" ref="D12:AS12" si="0">SUM(D6:D11)</f>
        <v>37</v>
      </c>
      <c r="E12" s="58">
        <f t="shared" si="0"/>
        <v>37</v>
      </c>
      <c r="F12" s="58">
        <f t="shared" si="0"/>
        <v>37</v>
      </c>
      <c r="G12" s="58">
        <f t="shared" si="0"/>
        <v>37</v>
      </c>
      <c r="H12" s="58">
        <f t="shared" si="0"/>
        <v>37</v>
      </c>
      <c r="I12" s="58">
        <f t="shared" si="0"/>
        <v>37</v>
      </c>
      <c r="J12" s="58">
        <f t="shared" si="0"/>
        <v>37</v>
      </c>
      <c r="K12" s="58">
        <f t="shared" si="0"/>
        <v>37</v>
      </c>
      <c r="L12" s="58">
        <f t="shared" si="0"/>
        <v>37</v>
      </c>
      <c r="M12" s="58">
        <f t="shared" si="0"/>
        <v>37</v>
      </c>
      <c r="N12" s="58">
        <f t="shared" si="0"/>
        <v>37</v>
      </c>
      <c r="O12" s="58">
        <f t="shared" si="0"/>
        <v>37</v>
      </c>
      <c r="P12" s="58">
        <f t="shared" si="0"/>
        <v>37</v>
      </c>
      <c r="Q12" s="58">
        <f t="shared" si="0"/>
        <v>37</v>
      </c>
      <c r="R12" s="58">
        <f t="shared" si="0"/>
        <v>37</v>
      </c>
      <c r="S12" s="58">
        <f t="shared" si="0"/>
        <v>37</v>
      </c>
      <c r="T12" s="58">
        <f t="shared" si="0"/>
        <v>37</v>
      </c>
      <c r="U12" s="58">
        <f t="shared" si="0"/>
        <v>37</v>
      </c>
      <c r="V12" s="58">
        <f t="shared" si="0"/>
        <v>37</v>
      </c>
      <c r="W12" s="58">
        <f t="shared" si="0"/>
        <v>37</v>
      </c>
      <c r="X12" s="58">
        <f t="shared" si="0"/>
        <v>37</v>
      </c>
      <c r="Y12" s="58">
        <f t="shared" si="0"/>
        <v>37</v>
      </c>
      <c r="Z12" s="58">
        <f t="shared" si="0"/>
        <v>37</v>
      </c>
      <c r="AA12" s="58">
        <f t="shared" si="0"/>
        <v>37</v>
      </c>
      <c r="AB12" s="58">
        <f t="shared" si="0"/>
        <v>37</v>
      </c>
      <c r="AC12" s="58">
        <f t="shared" si="0"/>
        <v>37</v>
      </c>
      <c r="AD12" s="58">
        <f t="shared" si="0"/>
        <v>37</v>
      </c>
      <c r="AE12" s="58">
        <f t="shared" si="0"/>
        <v>37</v>
      </c>
      <c r="AF12" s="58">
        <f t="shared" si="0"/>
        <v>37</v>
      </c>
      <c r="AG12" s="58">
        <f t="shared" si="0"/>
        <v>37</v>
      </c>
      <c r="AH12" s="58">
        <f t="shared" si="0"/>
        <v>37</v>
      </c>
      <c r="AI12" s="58">
        <f t="shared" si="0"/>
        <v>37</v>
      </c>
      <c r="AJ12" s="58">
        <f t="shared" si="0"/>
        <v>37</v>
      </c>
      <c r="AK12" s="58">
        <f t="shared" si="0"/>
        <v>37</v>
      </c>
      <c r="AL12" s="58">
        <f t="shared" si="0"/>
        <v>37</v>
      </c>
      <c r="AM12" s="58">
        <f t="shared" si="0"/>
        <v>37</v>
      </c>
      <c r="AN12" s="58">
        <f t="shared" si="0"/>
        <v>37</v>
      </c>
      <c r="AO12" s="58">
        <f t="shared" si="0"/>
        <v>37</v>
      </c>
      <c r="AP12" s="58">
        <f t="shared" si="0"/>
        <v>37</v>
      </c>
      <c r="AQ12" s="58">
        <f t="shared" si="0"/>
        <v>37</v>
      </c>
      <c r="AR12" s="58">
        <f t="shared" si="0"/>
        <v>37</v>
      </c>
      <c r="AS12" s="58">
        <f t="shared" si="0"/>
        <v>37</v>
      </c>
      <c r="AU12" s="91"/>
      <c r="AV12" s="50"/>
      <c r="AW12" s="13"/>
    </row>
    <row r="13" spans="1:49" ht="15.6" x14ac:dyDescent="0.3">
      <c r="A13" s="59"/>
      <c r="B13" s="60" t="s">
        <v>91</v>
      </c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U13" s="84"/>
      <c r="AV13" s="84"/>
      <c r="AW13" s="85" t="s">
        <v>91</v>
      </c>
    </row>
    <row r="14" spans="1:49" x14ac:dyDescent="0.3">
      <c r="A14" s="50" t="s">
        <v>92</v>
      </c>
      <c r="B14" s="13" t="s">
        <v>69</v>
      </c>
      <c r="C14" s="51">
        <v>8</v>
      </c>
      <c r="D14" s="63">
        <v>8</v>
      </c>
      <c r="E14" s="63">
        <v>8</v>
      </c>
      <c r="F14" s="63">
        <v>8</v>
      </c>
      <c r="G14" s="63">
        <v>8</v>
      </c>
      <c r="H14" s="63">
        <v>8</v>
      </c>
      <c r="I14" s="63">
        <v>8</v>
      </c>
      <c r="J14" s="63">
        <v>8</v>
      </c>
      <c r="K14" s="63">
        <v>8</v>
      </c>
      <c r="L14" s="63">
        <v>8</v>
      </c>
      <c r="M14" s="63">
        <v>8</v>
      </c>
      <c r="N14" s="63">
        <v>8</v>
      </c>
      <c r="O14" s="63">
        <v>8</v>
      </c>
      <c r="P14" s="63">
        <v>8</v>
      </c>
      <c r="Q14" s="63">
        <v>8</v>
      </c>
      <c r="R14" s="63">
        <v>8</v>
      </c>
      <c r="S14" s="63">
        <v>8</v>
      </c>
      <c r="T14" s="63">
        <v>8</v>
      </c>
      <c r="U14" s="63">
        <v>8</v>
      </c>
      <c r="V14" s="63">
        <v>8</v>
      </c>
      <c r="W14" s="63">
        <v>8</v>
      </c>
      <c r="X14" s="63">
        <v>8</v>
      </c>
      <c r="Y14" s="63">
        <v>8</v>
      </c>
      <c r="Z14" s="63">
        <v>8</v>
      </c>
      <c r="AA14" s="63">
        <v>8</v>
      </c>
      <c r="AB14" s="63">
        <v>8</v>
      </c>
      <c r="AC14" s="63">
        <v>8</v>
      </c>
      <c r="AD14" s="63">
        <v>8</v>
      </c>
      <c r="AE14" s="63">
        <v>8</v>
      </c>
      <c r="AF14" s="63">
        <v>8</v>
      </c>
      <c r="AG14" s="63">
        <v>8</v>
      </c>
      <c r="AH14" s="63">
        <v>8</v>
      </c>
      <c r="AI14" s="63">
        <v>8</v>
      </c>
      <c r="AJ14" s="63">
        <v>8</v>
      </c>
      <c r="AK14" s="63">
        <v>8</v>
      </c>
      <c r="AL14" s="63">
        <v>8</v>
      </c>
      <c r="AM14" s="63">
        <v>8</v>
      </c>
      <c r="AN14" s="63">
        <v>8</v>
      </c>
      <c r="AO14" s="63">
        <v>8</v>
      </c>
      <c r="AP14" s="63">
        <v>8</v>
      </c>
      <c r="AQ14" s="63">
        <v>8</v>
      </c>
      <c r="AR14" s="63">
        <v>8</v>
      </c>
      <c r="AS14" s="63">
        <v>8</v>
      </c>
      <c r="AU14" s="90">
        <f>COUNTIF( Y14:AS14, "&lt;8")</f>
        <v>0</v>
      </c>
      <c r="AV14" s="50" t="s">
        <v>92</v>
      </c>
      <c r="AW14" s="13" t="s">
        <v>69</v>
      </c>
    </row>
    <row r="15" spans="1:49" ht="21.6" x14ac:dyDescent="0.3">
      <c r="A15" s="53" t="s">
        <v>93</v>
      </c>
      <c r="B15" s="54" t="s">
        <v>70</v>
      </c>
      <c r="C15" s="55">
        <v>-20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U15" s="182">
        <f>COUNTIF( Y15:AS15, "&gt;0")</f>
        <v>0</v>
      </c>
      <c r="AV15" s="53" t="s">
        <v>93</v>
      </c>
      <c r="AW15" s="54" t="s">
        <v>70</v>
      </c>
    </row>
    <row r="16" spans="1:49" ht="21.6" x14ac:dyDescent="0.3">
      <c r="A16" s="50" t="s">
        <v>94</v>
      </c>
      <c r="B16" s="13" t="s">
        <v>71</v>
      </c>
      <c r="C16" s="51">
        <v>8</v>
      </c>
      <c r="D16" s="63">
        <v>8</v>
      </c>
      <c r="E16" s="63">
        <v>8</v>
      </c>
      <c r="F16" s="63">
        <v>8</v>
      </c>
      <c r="G16" s="63">
        <v>8</v>
      </c>
      <c r="H16" s="63">
        <v>8</v>
      </c>
      <c r="I16" s="63">
        <v>8</v>
      </c>
      <c r="J16" s="63">
        <v>8</v>
      </c>
      <c r="K16" s="63">
        <v>8</v>
      </c>
      <c r="L16" s="63">
        <v>8</v>
      </c>
      <c r="M16" s="63">
        <v>8</v>
      </c>
      <c r="N16" s="63">
        <v>8</v>
      </c>
      <c r="O16" s="63">
        <v>8</v>
      </c>
      <c r="P16" s="63">
        <v>8</v>
      </c>
      <c r="Q16" s="63">
        <v>8</v>
      </c>
      <c r="R16" s="63">
        <v>8</v>
      </c>
      <c r="S16" s="63">
        <v>8</v>
      </c>
      <c r="T16" s="63">
        <v>8</v>
      </c>
      <c r="U16" s="63">
        <v>8</v>
      </c>
      <c r="V16" s="63">
        <v>8</v>
      </c>
      <c r="W16" s="63">
        <v>8</v>
      </c>
      <c r="X16" s="63">
        <v>8</v>
      </c>
      <c r="Y16" s="63">
        <v>8</v>
      </c>
      <c r="Z16" s="63">
        <v>8</v>
      </c>
      <c r="AA16" s="63">
        <v>8</v>
      </c>
      <c r="AB16" s="63">
        <v>8</v>
      </c>
      <c r="AC16" s="63">
        <v>8</v>
      </c>
      <c r="AD16" s="63">
        <v>8</v>
      </c>
      <c r="AE16" s="63">
        <v>8</v>
      </c>
      <c r="AF16" s="63">
        <v>8</v>
      </c>
      <c r="AG16" s="63">
        <v>8</v>
      </c>
      <c r="AH16" s="63">
        <v>8</v>
      </c>
      <c r="AI16" s="63">
        <v>8</v>
      </c>
      <c r="AJ16" s="63">
        <v>8</v>
      </c>
      <c r="AK16" s="63">
        <v>8</v>
      </c>
      <c r="AL16" s="63">
        <v>8</v>
      </c>
      <c r="AM16" s="63">
        <v>8</v>
      </c>
      <c r="AN16" s="63">
        <v>8</v>
      </c>
      <c r="AO16" s="63">
        <v>8</v>
      </c>
      <c r="AP16" s="63">
        <v>8</v>
      </c>
      <c r="AQ16" s="63">
        <v>8</v>
      </c>
      <c r="AR16" s="63">
        <v>8</v>
      </c>
      <c r="AS16" s="63">
        <v>8</v>
      </c>
      <c r="AU16" s="90">
        <f>COUNTIF( Y16:AS16, "&lt;8")</f>
        <v>0</v>
      </c>
      <c r="AV16" s="50" t="s">
        <v>94</v>
      </c>
      <c r="AW16" s="13" t="s">
        <v>71</v>
      </c>
    </row>
    <row r="17" spans="1:49" x14ac:dyDescent="0.3">
      <c r="A17" s="50" t="s">
        <v>95</v>
      </c>
      <c r="B17" s="13" t="s">
        <v>108</v>
      </c>
      <c r="C17" s="51">
        <v>8</v>
      </c>
      <c r="D17" s="63">
        <v>8</v>
      </c>
      <c r="E17" s="63">
        <v>8</v>
      </c>
      <c r="F17" s="63">
        <v>8</v>
      </c>
      <c r="G17" s="63">
        <v>8</v>
      </c>
      <c r="H17" s="63">
        <v>8</v>
      </c>
      <c r="I17" s="63">
        <v>8</v>
      </c>
      <c r="J17" s="63">
        <v>8</v>
      </c>
      <c r="K17" s="63">
        <v>8</v>
      </c>
      <c r="L17" s="63">
        <v>8</v>
      </c>
      <c r="M17" s="63">
        <v>8</v>
      </c>
      <c r="N17" s="63">
        <v>8</v>
      </c>
      <c r="O17" s="63">
        <v>8</v>
      </c>
      <c r="P17" s="63">
        <v>8</v>
      </c>
      <c r="Q17" s="63">
        <v>8</v>
      </c>
      <c r="R17" s="63">
        <v>8</v>
      </c>
      <c r="S17" s="63">
        <v>8</v>
      </c>
      <c r="T17" s="63">
        <v>8</v>
      </c>
      <c r="U17" s="63">
        <v>8</v>
      </c>
      <c r="V17" s="63">
        <v>8</v>
      </c>
      <c r="W17" s="63">
        <v>8</v>
      </c>
      <c r="X17" s="63">
        <v>8</v>
      </c>
      <c r="Y17" s="63">
        <v>8</v>
      </c>
      <c r="Z17" s="63">
        <v>8</v>
      </c>
      <c r="AA17" s="63">
        <v>8</v>
      </c>
      <c r="AB17" s="63">
        <v>8</v>
      </c>
      <c r="AC17" s="63">
        <v>8</v>
      </c>
      <c r="AD17" s="63">
        <v>8</v>
      </c>
      <c r="AE17" s="63">
        <v>8</v>
      </c>
      <c r="AF17" s="63">
        <v>8</v>
      </c>
      <c r="AG17" s="63">
        <v>8</v>
      </c>
      <c r="AH17" s="63">
        <v>8</v>
      </c>
      <c r="AI17" s="63">
        <v>8</v>
      </c>
      <c r="AJ17" s="63">
        <v>8</v>
      </c>
      <c r="AK17" s="63">
        <v>8</v>
      </c>
      <c r="AL17" s="63">
        <v>8</v>
      </c>
      <c r="AM17" s="63">
        <v>8</v>
      </c>
      <c r="AN17" s="63">
        <v>8</v>
      </c>
      <c r="AO17" s="63">
        <v>8</v>
      </c>
      <c r="AP17" s="63">
        <v>8</v>
      </c>
      <c r="AQ17" s="63">
        <v>8</v>
      </c>
      <c r="AR17" s="63">
        <v>8</v>
      </c>
      <c r="AS17" s="63">
        <v>8</v>
      </c>
      <c r="AU17" s="90">
        <f>COUNTIF( Y17:AS17, "&lt;8")</f>
        <v>0</v>
      </c>
      <c r="AV17" s="50" t="s">
        <v>95</v>
      </c>
      <c r="AW17" s="13" t="s">
        <v>72</v>
      </c>
    </row>
    <row r="18" spans="1:49" x14ac:dyDescent="0.3">
      <c r="A18" s="53" t="s">
        <v>96</v>
      </c>
      <c r="B18" s="54" t="s">
        <v>73</v>
      </c>
      <c r="C18" s="55">
        <v>-20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U18" s="182">
        <f>COUNTIF( Y18:AS18, "&gt;0")</f>
        <v>0</v>
      </c>
      <c r="AV18" s="53" t="s">
        <v>96</v>
      </c>
      <c r="AW18" s="54" t="s">
        <v>73</v>
      </c>
    </row>
    <row r="19" spans="1:49" x14ac:dyDescent="0.3">
      <c r="A19" s="53" t="s">
        <v>97</v>
      </c>
      <c r="B19" s="54" t="s">
        <v>74</v>
      </c>
      <c r="C19" s="55">
        <v>-20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U19" s="182">
        <f>COUNTIF( Y19:AS19, "&gt;0")</f>
        <v>0</v>
      </c>
      <c r="AV19" s="53" t="s">
        <v>97</v>
      </c>
      <c r="AW19" s="54" t="s">
        <v>74</v>
      </c>
    </row>
    <row r="20" spans="1:49" x14ac:dyDescent="0.3">
      <c r="A20" s="50"/>
      <c r="B20" s="13"/>
      <c r="C20" s="64">
        <v>24</v>
      </c>
      <c r="D20" s="65">
        <f t="shared" ref="D20:AR20" si="1">SUM(D14:D19)</f>
        <v>24</v>
      </c>
      <c r="E20" s="65">
        <f t="shared" si="1"/>
        <v>24</v>
      </c>
      <c r="F20" s="65">
        <f t="shared" si="1"/>
        <v>24</v>
      </c>
      <c r="G20" s="65">
        <f t="shared" si="1"/>
        <v>24</v>
      </c>
      <c r="H20" s="65">
        <f t="shared" si="1"/>
        <v>24</v>
      </c>
      <c r="I20" s="65">
        <f t="shared" si="1"/>
        <v>24</v>
      </c>
      <c r="J20" s="65">
        <f t="shared" si="1"/>
        <v>24</v>
      </c>
      <c r="K20" s="65">
        <f t="shared" si="1"/>
        <v>24</v>
      </c>
      <c r="L20" s="65">
        <f t="shared" si="1"/>
        <v>24</v>
      </c>
      <c r="M20" s="65">
        <f t="shared" si="1"/>
        <v>24</v>
      </c>
      <c r="N20" s="65">
        <f t="shared" si="1"/>
        <v>24</v>
      </c>
      <c r="O20" s="65">
        <f t="shared" si="1"/>
        <v>24</v>
      </c>
      <c r="P20" s="65">
        <f t="shared" si="1"/>
        <v>24</v>
      </c>
      <c r="Q20" s="65">
        <f t="shared" si="1"/>
        <v>24</v>
      </c>
      <c r="R20" s="65">
        <f t="shared" si="1"/>
        <v>24</v>
      </c>
      <c r="S20" s="65">
        <f t="shared" si="1"/>
        <v>24</v>
      </c>
      <c r="T20" s="65">
        <f t="shared" si="1"/>
        <v>24</v>
      </c>
      <c r="U20" s="65">
        <f t="shared" si="1"/>
        <v>24</v>
      </c>
      <c r="V20" s="65">
        <f t="shared" si="1"/>
        <v>24</v>
      </c>
      <c r="W20" s="65">
        <f t="shared" si="1"/>
        <v>24</v>
      </c>
      <c r="X20" s="65">
        <f t="shared" si="1"/>
        <v>24</v>
      </c>
      <c r="Y20" s="65">
        <f t="shared" si="1"/>
        <v>24</v>
      </c>
      <c r="Z20" s="65">
        <f t="shared" si="1"/>
        <v>24</v>
      </c>
      <c r="AA20" s="65">
        <f t="shared" si="1"/>
        <v>24</v>
      </c>
      <c r="AB20" s="65">
        <f t="shared" si="1"/>
        <v>24</v>
      </c>
      <c r="AC20" s="65">
        <f t="shared" si="1"/>
        <v>24</v>
      </c>
      <c r="AD20" s="65">
        <f t="shared" si="1"/>
        <v>24</v>
      </c>
      <c r="AE20" s="65">
        <f t="shared" si="1"/>
        <v>24</v>
      </c>
      <c r="AF20" s="65">
        <f t="shared" si="1"/>
        <v>24</v>
      </c>
      <c r="AG20" s="65">
        <f t="shared" si="1"/>
        <v>24</v>
      </c>
      <c r="AH20" s="65">
        <f t="shared" si="1"/>
        <v>24</v>
      </c>
      <c r="AI20" s="65">
        <f t="shared" si="1"/>
        <v>24</v>
      </c>
      <c r="AJ20" s="65">
        <f t="shared" si="1"/>
        <v>24</v>
      </c>
      <c r="AK20" s="65">
        <f t="shared" si="1"/>
        <v>24</v>
      </c>
      <c r="AL20" s="65">
        <f t="shared" si="1"/>
        <v>24</v>
      </c>
      <c r="AM20" s="65">
        <f t="shared" si="1"/>
        <v>24</v>
      </c>
      <c r="AN20" s="65">
        <f t="shared" si="1"/>
        <v>24</v>
      </c>
      <c r="AO20" s="65">
        <f t="shared" si="1"/>
        <v>24</v>
      </c>
      <c r="AP20" s="65">
        <f t="shared" si="1"/>
        <v>24</v>
      </c>
      <c r="AQ20" s="65">
        <f t="shared" si="1"/>
        <v>24</v>
      </c>
      <c r="AR20" s="65">
        <f t="shared" si="1"/>
        <v>24</v>
      </c>
      <c r="AS20" s="65">
        <f>SUM(AS14:AS19)</f>
        <v>24</v>
      </c>
      <c r="AU20" s="91"/>
      <c r="AV20" s="50"/>
      <c r="AW20" s="13"/>
    </row>
    <row r="21" spans="1:49" ht="15.6" x14ac:dyDescent="0.3">
      <c r="A21" s="66"/>
      <c r="B21" s="67" t="s">
        <v>98</v>
      </c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U21" s="86"/>
      <c r="AV21" s="86"/>
      <c r="AW21" s="87" t="s">
        <v>98</v>
      </c>
    </row>
    <row r="22" spans="1:49" ht="25.8" customHeight="1" x14ac:dyDescent="0.3">
      <c r="A22" s="50" t="s">
        <v>99</v>
      </c>
      <c r="B22" s="13" t="s">
        <v>75</v>
      </c>
      <c r="C22" s="51">
        <v>10</v>
      </c>
      <c r="D22" s="70">
        <v>10</v>
      </c>
      <c r="E22" s="70">
        <v>10</v>
      </c>
      <c r="F22" s="70">
        <v>10</v>
      </c>
      <c r="G22" s="70">
        <v>10</v>
      </c>
      <c r="H22" s="70">
        <v>10</v>
      </c>
      <c r="I22" s="70">
        <v>10</v>
      </c>
      <c r="J22" s="70">
        <v>10</v>
      </c>
      <c r="K22" s="70">
        <v>10</v>
      </c>
      <c r="L22" s="70">
        <v>10</v>
      </c>
      <c r="M22" s="70">
        <v>10</v>
      </c>
      <c r="N22" s="70">
        <v>10</v>
      </c>
      <c r="O22" s="70">
        <v>10</v>
      </c>
      <c r="P22" s="70">
        <v>10</v>
      </c>
      <c r="Q22" s="70">
        <v>10</v>
      </c>
      <c r="R22" s="70">
        <v>10</v>
      </c>
      <c r="S22" s="70">
        <v>10</v>
      </c>
      <c r="T22" s="70">
        <v>10</v>
      </c>
      <c r="U22" s="70">
        <v>10</v>
      </c>
      <c r="V22" s="70">
        <v>10</v>
      </c>
      <c r="W22" s="70">
        <v>10</v>
      </c>
      <c r="X22" s="70">
        <v>10</v>
      </c>
      <c r="Y22" s="70">
        <v>10</v>
      </c>
      <c r="Z22" s="70">
        <v>10</v>
      </c>
      <c r="AA22" s="70">
        <v>10</v>
      </c>
      <c r="AB22" s="70">
        <v>10</v>
      </c>
      <c r="AC22" s="70">
        <v>10</v>
      </c>
      <c r="AD22" s="70">
        <v>10</v>
      </c>
      <c r="AE22" s="70">
        <v>10</v>
      </c>
      <c r="AF22" s="70">
        <v>10</v>
      </c>
      <c r="AG22" s="70">
        <v>10</v>
      </c>
      <c r="AH22" s="70">
        <v>10</v>
      </c>
      <c r="AI22" s="70">
        <v>10</v>
      </c>
      <c r="AJ22" s="70">
        <v>10</v>
      </c>
      <c r="AK22" s="70">
        <v>10</v>
      </c>
      <c r="AL22" s="70">
        <v>10</v>
      </c>
      <c r="AM22" s="70">
        <v>10</v>
      </c>
      <c r="AN22" s="70">
        <v>10</v>
      </c>
      <c r="AO22" s="70">
        <v>10</v>
      </c>
      <c r="AP22" s="70">
        <v>10</v>
      </c>
      <c r="AQ22" s="70">
        <v>10</v>
      </c>
      <c r="AR22" s="70">
        <v>10</v>
      </c>
      <c r="AS22" s="70">
        <v>10</v>
      </c>
      <c r="AU22" s="90">
        <f>COUNTIF( Y22:AS22, "&lt;10")</f>
        <v>0</v>
      </c>
      <c r="AV22" s="50" t="s">
        <v>99</v>
      </c>
      <c r="AW22" s="13" t="s">
        <v>75</v>
      </c>
    </row>
    <row r="23" spans="1:49" x14ac:dyDescent="0.3">
      <c r="A23" s="50" t="s">
        <v>100</v>
      </c>
      <c r="B23" s="13" t="s">
        <v>76</v>
      </c>
      <c r="C23" s="51">
        <v>5</v>
      </c>
      <c r="D23" s="70">
        <v>5</v>
      </c>
      <c r="E23" s="70">
        <v>5</v>
      </c>
      <c r="F23" s="70">
        <v>5</v>
      </c>
      <c r="G23" s="70">
        <v>5</v>
      </c>
      <c r="H23" s="70">
        <v>5</v>
      </c>
      <c r="I23" s="70">
        <v>5</v>
      </c>
      <c r="J23" s="70">
        <v>5</v>
      </c>
      <c r="K23" s="70">
        <v>5</v>
      </c>
      <c r="L23" s="70">
        <v>5</v>
      </c>
      <c r="M23" s="70">
        <v>5</v>
      </c>
      <c r="N23" s="70">
        <v>5</v>
      </c>
      <c r="O23" s="70">
        <v>5</v>
      </c>
      <c r="P23" s="70">
        <v>5</v>
      </c>
      <c r="Q23" s="70">
        <v>5</v>
      </c>
      <c r="R23" s="70">
        <v>5</v>
      </c>
      <c r="S23" s="70">
        <v>5</v>
      </c>
      <c r="T23" s="70">
        <v>5</v>
      </c>
      <c r="U23" s="70">
        <v>5</v>
      </c>
      <c r="V23" s="70">
        <v>5</v>
      </c>
      <c r="W23" s="70">
        <v>5</v>
      </c>
      <c r="X23" s="70">
        <v>5</v>
      </c>
      <c r="Y23" s="70">
        <v>5</v>
      </c>
      <c r="Z23" s="70">
        <v>5</v>
      </c>
      <c r="AA23" s="70">
        <v>5</v>
      </c>
      <c r="AB23" s="70">
        <v>5</v>
      </c>
      <c r="AC23" s="70">
        <v>5</v>
      </c>
      <c r="AD23" s="70">
        <v>5</v>
      </c>
      <c r="AE23" s="70">
        <v>5</v>
      </c>
      <c r="AF23" s="70">
        <v>5</v>
      </c>
      <c r="AG23" s="70">
        <v>5</v>
      </c>
      <c r="AH23" s="70">
        <v>5</v>
      </c>
      <c r="AI23" s="70">
        <v>5</v>
      </c>
      <c r="AJ23" s="70">
        <v>5</v>
      </c>
      <c r="AK23" s="70">
        <v>5</v>
      </c>
      <c r="AL23" s="70">
        <v>5</v>
      </c>
      <c r="AM23" s="70">
        <v>5</v>
      </c>
      <c r="AN23" s="70">
        <v>5</v>
      </c>
      <c r="AO23" s="70">
        <v>5</v>
      </c>
      <c r="AP23" s="70">
        <v>5</v>
      </c>
      <c r="AQ23" s="70">
        <v>5</v>
      </c>
      <c r="AR23" s="70">
        <v>5</v>
      </c>
      <c r="AS23" s="70">
        <v>5</v>
      </c>
      <c r="AU23" s="90">
        <f>COUNTIF( Y23:AS23, "&lt;5")</f>
        <v>0</v>
      </c>
      <c r="AV23" s="50" t="s">
        <v>100</v>
      </c>
      <c r="AW23" s="13" t="s">
        <v>76</v>
      </c>
    </row>
    <row r="24" spans="1:49" ht="31.8" x14ac:dyDescent="0.3">
      <c r="A24" s="50" t="s">
        <v>101</v>
      </c>
      <c r="B24" s="13" t="s">
        <v>77</v>
      </c>
      <c r="C24" s="51">
        <v>8</v>
      </c>
      <c r="D24" s="70">
        <v>8</v>
      </c>
      <c r="E24" s="70">
        <v>8</v>
      </c>
      <c r="F24" s="70">
        <v>8</v>
      </c>
      <c r="G24" s="70">
        <v>8</v>
      </c>
      <c r="H24" s="70">
        <v>8</v>
      </c>
      <c r="I24" s="70">
        <v>8</v>
      </c>
      <c r="J24" s="70">
        <v>8</v>
      </c>
      <c r="K24" s="70">
        <v>8</v>
      </c>
      <c r="L24" s="70">
        <v>8</v>
      </c>
      <c r="M24" s="70">
        <v>8</v>
      </c>
      <c r="N24" s="70">
        <v>8</v>
      </c>
      <c r="O24" s="70">
        <v>8</v>
      </c>
      <c r="P24" s="70">
        <v>8</v>
      </c>
      <c r="Q24" s="70">
        <v>8</v>
      </c>
      <c r="R24" s="70">
        <v>8</v>
      </c>
      <c r="S24" s="70">
        <v>8</v>
      </c>
      <c r="T24" s="70">
        <v>8</v>
      </c>
      <c r="U24" s="70">
        <v>8</v>
      </c>
      <c r="V24" s="70">
        <v>8</v>
      </c>
      <c r="W24" s="70">
        <v>8</v>
      </c>
      <c r="X24" s="70">
        <v>8</v>
      </c>
      <c r="Y24" s="70">
        <v>8</v>
      </c>
      <c r="Z24" s="70">
        <v>8</v>
      </c>
      <c r="AA24" s="70">
        <v>8</v>
      </c>
      <c r="AB24" s="70">
        <v>8</v>
      </c>
      <c r="AC24" s="70">
        <v>8</v>
      </c>
      <c r="AD24" s="70">
        <v>8</v>
      </c>
      <c r="AE24" s="70">
        <v>8</v>
      </c>
      <c r="AF24" s="70">
        <v>8</v>
      </c>
      <c r="AG24" s="70">
        <v>8</v>
      </c>
      <c r="AH24" s="70">
        <v>8</v>
      </c>
      <c r="AI24" s="70">
        <v>8</v>
      </c>
      <c r="AJ24" s="70">
        <v>8</v>
      </c>
      <c r="AK24" s="70">
        <v>8</v>
      </c>
      <c r="AL24" s="70">
        <v>8</v>
      </c>
      <c r="AM24" s="70">
        <v>8</v>
      </c>
      <c r="AN24" s="70">
        <v>8</v>
      </c>
      <c r="AO24" s="70">
        <v>8</v>
      </c>
      <c r="AP24" s="70">
        <v>8</v>
      </c>
      <c r="AQ24" s="70">
        <v>8</v>
      </c>
      <c r="AR24" s="70">
        <v>8</v>
      </c>
      <c r="AS24" s="70">
        <v>8</v>
      </c>
      <c r="AU24" s="90">
        <f>COUNTIF( Y24:AS24, "&lt;8")</f>
        <v>0</v>
      </c>
      <c r="AV24" s="50" t="s">
        <v>101</v>
      </c>
      <c r="AW24" s="13" t="s">
        <v>77</v>
      </c>
    </row>
    <row r="25" spans="1:49" x14ac:dyDescent="0.3">
      <c r="A25" s="50" t="s">
        <v>102</v>
      </c>
      <c r="B25" s="13" t="s">
        <v>78</v>
      </c>
      <c r="C25" s="51">
        <v>8</v>
      </c>
      <c r="D25" s="70">
        <v>8</v>
      </c>
      <c r="E25" s="70">
        <v>8</v>
      </c>
      <c r="F25" s="70">
        <v>8</v>
      </c>
      <c r="G25" s="70">
        <v>8</v>
      </c>
      <c r="H25" s="70">
        <v>8</v>
      </c>
      <c r="I25" s="70">
        <v>8</v>
      </c>
      <c r="J25" s="70">
        <v>8</v>
      </c>
      <c r="K25" s="70">
        <v>8</v>
      </c>
      <c r="L25" s="70">
        <v>8</v>
      </c>
      <c r="M25" s="70">
        <v>8</v>
      </c>
      <c r="N25" s="70">
        <v>8</v>
      </c>
      <c r="O25" s="70">
        <v>8</v>
      </c>
      <c r="P25" s="70">
        <v>8</v>
      </c>
      <c r="Q25" s="70">
        <v>8</v>
      </c>
      <c r="R25" s="70">
        <v>8</v>
      </c>
      <c r="S25" s="70">
        <v>8</v>
      </c>
      <c r="T25" s="70">
        <v>8</v>
      </c>
      <c r="U25" s="70">
        <v>8</v>
      </c>
      <c r="V25" s="70">
        <v>8</v>
      </c>
      <c r="W25" s="70">
        <v>8</v>
      </c>
      <c r="X25" s="70">
        <v>8</v>
      </c>
      <c r="Y25" s="70">
        <v>8</v>
      </c>
      <c r="Z25" s="70">
        <v>8</v>
      </c>
      <c r="AA25" s="70">
        <v>8</v>
      </c>
      <c r="AB25" s="70">
        <v>8</v>
      </c>
      <c r="AC25" s="70">
        <v>8</v>
      </c>
      <c r="AD25" s="70">
        <v>8</v>
      </c>
      <c r="AE25" s="70">
        <v>8</v>
      </c>
      <c r="AF25" s="70">
        <v>8</v>
      </c>
      <c r="AG25" s="70">
        <v>8</v>
      </c>
      <c r="AH25" s="70">
        <v>8</v>
      </c>
      <c r="AI25" s="70">
        <v>8</v>
      </c>
      <c r="AJ25" s="70">
        <v>8</v>
      </c>
      <c r="AK25" s="70">
        <v>8</v>
      </c>
      <c r="AL25" s="70">
        <v>8</v>
      </c>
      <c r="AM25" s="70">
        <v>8</v>
      </c>
      <c r="AN25" s="70">
        <v>8</v>
      </c>
      <c r="AO25" s="70">
        <v>8</v>
      </c>
      <c r="AP25" s="70">
        <v>8</v>
      </c>
      <c r="AQ25" s="70">
        <v>8</v>
      </c>
      <c r="AR25" s="70">
        <v>8</v>
      </c>
      <c r="AS25" s="70">
        <v>8</v>
      </c>
      <c r="AU25" s="90">
        <f>COUNTIF( Y25:AS25, "&lt;8")</f>
        <v>0</v>
      </c>
      <c r="AV25" s="50" t="s">
        <v>102</v>
      </c>
      <c r="AW25" s="13" t="s">
        <v>78</v>
      </c>
    </row>
    <row r="26" spans="1:49" x14ac:dyDescent="0.3">
      <c r="A26" s="50"/>
      <c r="B26" s="13" t="s">
        <v>79</v>
      </c>
      <c r="C26" s="51">
        <v>8</v>
      </c>
      <c r="D26" s="70">
        <v>8</v>
      </c>
      <c r="E26" s="70">
        <v>8</v>
      </c>
      <c r="F26" s="70">
        <v>8</v>
      </c>
      <c r="G26" s="70">
        <v>8</v>
      </c>
      <c r="H26" s="70">
        <v>8</v>
      </c>
      <c r="I26" s="70">
        <v>8</v>
      </c>
      <c r="J26" s="70">
        <v>8</v>
      </c>
      <c r="K26" s="70">
        <v>8</v>
      </c>
      <c r="L26" s="70">
        <v>8</v>
      </c>
      <c r="M26" s="70">
        <v>8</v>
      </c>
      <c r="N26" s="70">
        <v>8</v>
      </c>
      <c r="O26" s="70">
        <v>8</v>
      </c>
      <c r="P26" s="70">
        <v>8</v>
      </c>
      <c r="Q26" s="70">
        <v>8</v>
      </c>
      <c r="R26" s="70">
        <v>8</v>
      </c>
      <c r="S26" s="70">
        <v>8</v>
      </c>
      <c r="T26" s="70">
        <v>8</v>
      </c>
      <c r="U26" s="70">
        <v>8</v>
      </c>
      <c r="V26" s="70">
        <v>8</v>
      </c>
      <c r="W26" s="70">
        <v>8</v>
      </c>
      <c r="X26" s="70">
        <v>8</v>
      </c>
      <c r="Y26" s="70">
        <v>8</v>
      </c>
      <c r="Z26" s="70">
        <v>8</v>
      </c>
      <c r="AA26" s="70">
        <v>8</v>
      </c>
      <c r="AB26" s="70">
        <v>8</v>
      </c>
      <c r="AC26" s="70">
        <v>8</v>
      </c>
      <c r="AD26" s="70">
        <v>8</v>
      </c>
      <c r="AE26" s="70">
        <v>8</v>
      </c>
      <c r="AF26" s="70">
        <v>8</v>
      </c>
      <c r="AG26" s="70">
        <v>8</v>
      </c>
      <c r="AH26" s="70">
        <v>8</v>
      </c>
      <c r="AI26" s="70">
        <v>8</v>
      </c>
      <c r="AJ26" s="70">
        <v>8</v>
      </c>
      <c r="AK26" s="70">
        <v>8</v>
      </c>
      <c r="AL26" s="70">
        <v>8</v>
      </c>
      <c r="AM26" s="70">
        <v>8</v>
      </c>
      <c r="AN26" s="70">
        <v>8</v>
      </c>
      <c r="AO26" s="70">
        <v>8</v>
      </c>
      <c r="AP26" s="70">
        <v>8</v>
      </c>
      <c r="AQ26" s="70">
        <v>8</v>
      </c>
      <c r="AR26" s="70">
        <v>8</v>
      </c>
      <c r="AS26" s="70">
        <v>8</v>
      </c>
      <c r="AU26" s="90">
        <f>COUNTIF( Y26:AS26, "&lt;8")</f>
        <v>0</v>
      </c>
      <c r="AV26" s="50"/>
      <c r="AW26" s="13" t="s">
        <v>79</v>
      </c>
    </row>
    <row r="27" spans="1:49" x14ac:dyDescent="0.3">
      <c r="A27" s="50"/>
      <c r="B27" s="13"/>
      <c r="C27" s="71">
        <v>39</v>
      </c>
      <c r="D27" s="72">
        <f t="shared" ref="D27:AR27" si="2">SUM(D22:D26)</f>
        <v>39</v>
      </c>
      <c r="E27" s="72">
        <f t="shared" si="2"/>
        <v>39</v>
      </c>
      <c r="F27" s="72">
        <f t="shared" si="2"/>
        <v>39</v>
      </c>
      <c r="G27" s="72">
        <f t="shared" si="2"/>
        <v>39</v>
      </c>
      <c r="H27" s="72">
        <f t="shared" si="2"/>
        <v>39</v>
      </c>
      <c r="I27" s="72">
        <f t="shared" si="2"/>
        <v>39</v>
      </c>
      <c r="J27" s="72">
        <f t="shared" si="2"/>
        <v>39</v>
      </c>
      <c r="K27" s="72">
        <f t="shared" si="2"/>
        <v>39</v>
      </c>
      <c r="L27" s="72">
        <f t="shared" si="2"/>
        <v>39</v>
      </c>
      <c r="M27" s="72">
        <f t="shared" si="2"/>
        <v>39</v>
      </c>
      <c r="N27" s="72">
        <f t="shared" si="2"/>
        <v>39</v>
      </c>
      <c r="O27" s="72">
        <f t="shared" si="2"/>
        <v>39</v>
      </c>
      <c r="P27" s="72">
        <f t="shared" si="2"/>
        <v>39</v>
      </c>
      <c r="Q27" s="72">
        <f t="shared" si="2"/>
        <v>39</v>
      </c>
      <c r="R27" s="72">
        <f t="shared" si="2"/>
        <v>39</v>
      </c>
      <c r="S27" s="72">
        <f t="shared" si="2"/>
        <v>39</v>
      </c>
      <c r="T27" s="72">
        <f t="shared" si="2"/>
        <v>39</v>
      </c>
      <c r="U27" s="72">
        <f t="shared" si="2"/>
        <v>39</v>
      </c>
      <c r="V27" s="72">
        <f t="shared" si="2"/>
        <v>39</v>
      </c>
      <c r="W27" s="72">
        <f t="shared" si="2"/>
        <v>39</v>
      </c>
      <c r="X27" s="72">
        <f t="shared" si="2"/>
        <v>39</v>
      </c>
      <c r="Y27" s="72">
        <f t="shared" si="2"/>
        <v>39</v>
      </c>
      <c r="Z27" s="72">
        <f t="shared" si="2"/>
        <v>39</v>
      </c>
      <c r="AA27" s="72">
        <f t="shared" si="2"/>
        <v>39</v>
      </c>
      <c r="AB27" s="72">
        <f t="shared" si="2"/>
        <v>39</v>
      </c>
      <c r="AC27" s="72">
        <f t="shared" si="2"/>
        <v>39</v>
      </c>
      <c r="AD27" s="72">
        <f t="shared" si="2"/>
        <v>39</v>
      </c>
      <c r="AE27" s="72">
        <f t="shared" si="2"/>
        <v>39</v>
      </c>
      <c r="AF27" s="72">
        <f t="shared" si="2"/>
        <v>39</v>
      </c>
      <c r="AG27" s="72">
        <f t="shared" si="2"/>
        <v>39</v>
      </c>
      <c r="AH27" s="72">
        <f t="shared" si="2"/>
        <v>39</v>
      </c>
      <c r="AI27" s="72">
        <f t="shared" si="2"/>
        <v>39</v>
      </c>
      <c r="AJ27" s="72">
        <f t="shared" si="2"/>
        <v>39</v>
      </c>
      <c r="AK27" s="72">
        <f t="shared" si="2"/>
        <v>39</v>
      </c>
      <c r="AL27" s="72">
        <f t="shared" si="2"/>
        <v>39</v>
      </c>
      <c r="AM27" s="72">
        <f t="shared" si="2"/>
        <v>39</v>
      </c>
      <c r="AN27" s="72">
        <f t="shared" si="2"/>
        <v>39</v>
      </c>
      <c r="AO27" s="72">
        <f t="shared" si="2"/>
        <v>39</v>
      </c>
      <c r="AP27" s="72">
        <f t="shared" si="2"/>
        <v>39</v>
      </c>
      <c r="AQ27" s="72">
        <f t="shared" si="2"/>
        <v>39</v>
      </c>
      <c r="AR27" s="72">
        <f t="shared" si="2"/>
        <v>39</v>
      </c>
      <c r="AS27" s="72">
        <f>SUM(AS22:AS26)</f>
        <v>39</v>
      </c>
      <c r="AU27" s="91"/>
      <c r="AV27" s="50"/>
      <c r="AW27" s="13"/>
    </row>
    <row r="28" spans="1:49" s="115" customFormat="1" x14ac:dyDescent="0.3">
      <c r="A28" s="117"/>
      <c r="B28" s="171"/>
      <c r="C28" s="172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U28" s="90">
        <f>COUNTIF( Y28:AS28, "=1")</f>
        <v>0</v>
      </c>
      <c r="AV28" s="173" t="s">
        <v>111</v>
      </c>
      <c r="AW28" s="173"/>
    </row>
    <row r="29" spans="1:49" s="115" customFormat="1" x14ac:dyDescent="0.3">
      <c r="A29" s="121"/>
      <c r="B29" s="174" t="s">
        <v>110</v>
      </c>
      <c r="C29" s="175"/>
      <c r="D29" s="114" t="str">
        <f>IF(D28=1, "TRUE", "")</f>
        <v/>
      </c>
      <c r="E29" s="114" t="str">
        <f t="shared" ref="E29:AS29" si="3">IF(E28=1, "TRUE", "")</f>
        <v/>
      </c>
      <c r="F29" s="114" t="str">
        <f t="shared" si="3"/>
        <v/>
      </c>
      <c r="G29" s="114" t="str">
        <f t="shared" si="3"/>
        <v/>
      </c>
      <c r="H29" s="114" t="str">
        <f t="shared" si="3"/>
        <v/>
      </c>
      <c r="I29" s="114" t="str">
        <f t="shared" si="3"/>
        <v/>
      </c>
      <c r="J29" s="114" t="str">
        <f t="shared" si="3"/>
        <v/>
      </c>
      <c r="K29" s="114" t="str">
        <f t="shared" si="3"/>
        <v/>
      </c>
      <c r="L29" s="114" t="str">
        <f t="shared" si="3"/>
        <v/>
      </c>
      <c r="M29" s="114" t="str">
        <f t="shared" si="3"/>
        <v/>
      </c>
      <c r="N29" s="114" t="str">
        <f t="shared" si="3"/>
        <v/>
      </c>
      <c r="O29" s="114" t="str">
        <f t="shared" si="3"/>
        <v/>
      </c>
      <c r="P29" s="114" t="str">
        <f t="shared" si="3"/>
        <v/>
      </c>
      <c r="Q29" s="114" t="str">
        <f t="shared" si="3"/>
        <v/>
      </c>
      <c r="R29" s="114" t="str">
        <f t="shared" si="3"/>
        <v/>
      </c>
      <c r="S29" s="114" t="str">
        <f t="shared" si="3"/>
        <v/>
      </c>
      <c r="T29" s="114" t="str">
        <f t="shared" si="3"/>
        <v/>
      </c>
      <c r="U29" s="114" t="str">
        <f t="shared" si="3"/>
        <v/>
      </c>
      <c r="V29" s="114" t="str">
        <f t="shared" si="3"/>
        <v/>
      </c>
      <c r="W29" s="114" t="str">
        <f t="shared" si="3"/>
        <v/>
      </c>
      <c r="X29" s="114" t="str">
        <f t="shared" si="3"/>
        <v/>
      </c>
      <c r="Y29" s="114" t="str">
        <f t="shared" si="3"/>
        <v/>
      </c>
      <c r="Z29" s="114" t="str">
        <f t="shared" si="3"/>
        <v/>
      </c>
      <c r="AA29" s="114" t="str">
        <f t="shared" si="3"/>
        <v/>
      </c>
      <c r="AB29" s="114" t="str">
        <f t="shared" si="3"/>
        <v/>
      </c>
      <c r="AC29" s="114" t="str">
        <f t="shared" si="3"/>
        <v/>
      </c>
      <c r="AD29" s="114" t="str">
        <f t="shared" si="3"/>
        <v/>
      </c>
      <c r="AE29" s="114" t="str">
        <f t="shared" si="3"/>
        <v/>
      </c>
      <c r="AF29" s="114" t="str">
        <f t="shared" si="3"/>
        <v/>
      </c>
      <c r="AG29" s="114" t="str">
        <f t="shared" si="3"/>
        <v/>
      </c>
      <c r="AH29" s="114" t="str">
        <f t="shared" si="3"/>
        <v/>
      </c>
      <c r="AI29" s="114" t="str">
        <f t="shared" si="3"/>
        <v/>
      </c>
      <c r="AJ29" s="114" t="str">
        <f t="shared" si="3"/>
        <v/>
      </c>
      <c r="AK29" s="114" t="str">
        <f t="shared" si="3"/>
        <v/>
      </c>
      <c r="AL29" s="114" t="str">
        <f t="shared" si="3"/>
        <v/>
      </c>
      <c r="AM29" s="114" t="str">
        <f t="shared" si="3"/>
        <v/>
      </c>
      <c r="AN29" s="114" t="str">
        <f t="shared" si="3"/>
        <v/>
      </c>
      <c r="AO29" s="114" t="str">
        <f t="shared" si="3"/>
        <v/>
      </c>
      <c r="AP29" s="114" t="str">
        <f t="shared" si="3"/>
        <v/>
      </c>
      <c r="AQ29" s="114" t="str">
        <f t="shared" si="3"/>
        <v/>
      </c>
      <c r="AR29" s="114" t="str">
        <f t="shared" si="3"/>
        <v/>
      </c>
      <c r="AS29" s="114" t="str">
        <f t="shared" si="3"/>
        <v/>
      </c>
      <c r="AU29"/>
      <c r="AV29"/>
      <c r="AW29"/>
    </row>
    <row r="30" spans="1:49" x14ac:dyDescent="0.3">
      <c r="A30" s="108"/>
      <c r="B30" s="165" t="s">
        <v>109</v>
      </c>
      <c r="C30" s="166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U30"/>
      <c r="AV30"/>
      <c r="AW30"/>
    </row>
    <row r="31" spans="1:49" x14ac:dyDescent="0.3">
      <c r="A31" s="73"/>
      <c r="B31" s="74" t="s">
        <v>80</v>
      </c>
      <c r="C31" s="75">
        <f>C6+C7+C8+C9+C10+C14+C16+C17+C22+C23+C24+C25+C26</f>
        <v>100</v>
      </c>
      <c r="D31" s="127" t="str">
        <f>IF(D4 = "", "", SUM(D12,D20,D27,D30))</f>
        <v/>
      </c>
      <c r="E31" s="127" t="str">
        <f t="shared" ref="E31:AS31" si="4">IF(E4 = "", "", SUM(E12,E20,E27,E30))</f>
        <v/>
      </c>
      <c r="F31" s="127" t="str">
        <f t="shared" si="4"/>
        <v/>
      </c>
      <c r="G31" s="127" t="str">
        <f t="shared" si="4"/>
        <v/>
      </c>
      <c r="H31" s="127" t="str">
        <f t="shared" si="4"/>
        <v/>
      </c>
      <c r="I31" s="127" t="str">
        <f t="shared" si="4"/>
        <v/>
      </c>
      <c r="J31" s="127" t="str">
        <f t="shared" si="4"/>
        <v/>
      </c>
      <c r="K31" s="127" t="str">
        <f t="shared" si="4"/>
        <v/>
      </c>
      <c r="L31" s="127" t="str">
        <f t="shared" si="4"/>
        <v/>
      </c>
      <c r="M31" s="127" t="str">
        <f t="shared" si="4"/>
        <v/>
      </c>
      <c r="N31" s="127" t="str">
        <f t="shared" si="4"/>
        <v/>
      </c>
      <c r="O31" s="127" t="str">
        <f t="shared" si="4"/>
        <v/>
      </c>
      <c r="P31" s="127" t="str">
        <f t="shared" si="4"/>
        <v/>
      </c>
      <c r="Q31" s="127" t="str">
        <f t="shared" si="4"/>
        <v/>
      </c>
      <c r="R31" s="127" t="str">
        <f t="shared" si="4"/>
        <v/>
      </c>
      <c r="S31" s="127" t="str">
        <f t="shared" si="4"/>
        <v/>
      </c>
      <c r="T31" s="127" t="str">
        <f t="shared" si="4"/>
        <v/>
      </c>
      <c r="U31" s="127" t="str">
        <f t="shared" si="4"/>
        <v/>
      </c>
      <c r="V31" s="127" t="str">
        <f t="shared" si="4"/>
        <v/>
      </c>
      <c r="W31" s="127" t="str">
        <f t="shared" si="4"/>
        <v/>
      </c>
      <c r="X31" s="127" t="str">
        <f t="shared" si="4"/>
        <v/>
      </c>
      <c r="Y31" s="127" t="str">
        <f t="shared" si="4"/>
        <v/>
      </c>
      <c r="Z31" s="127" t="str">
        <f t="shared" si="4"/>
        <v/>
      </c>
      <c r="AA31" s="127" t="str">
        <f t="shared" si="4"/>
        <v/>
      </c>
      <c r="AB31" s="127" t="str">
        <f t="shared" si="4"/>
        <v/>
      </c>
      <c r="AC31" s="127" t="str">
        <f t="shared" si="4"/>
        <v/>
      </c>
      <c r="AD31" s="127" t="str">
        <f t="shared" si="4"/>
        <v/>
      </c>
      <c r="AE31" s="127" t="str">
        <f t="shared" si="4"/>
        <v/>
      </c>
      <c r="AF31" s="127" t="str">
        <f t="shared" si="4"/>
        <v/>
      </c>
      <c r="AG31" s="127" t="str">
        <f t="shared" si="4"/>
        <v/>
      </c>
      <c r="AH31" s="127" t="str">
        <f t="shared" si="4"/>
        <v/>
      </c>
      <c r="AI31" s="127" t="str">
        <f t="shared" si="4"/>
        <v/>
      </c>
      <c r="AJ31" s="127" t="str">
        <f t="shared" si="4"/>
        <v/>
      </c>
      <c r="AK31" s="127" t="str">
        <f t="shared" si="4"/>
        <v/>
      </c>
      <c r="AL31" s="127" t="str">
        <f t="shared" si="4"/>
        <v/>
      </c>
      <c r="AM31" s="127" t="str">
        <f t="shared" si="4"/>
        <v/>
      </c>
      <c r="AN31" s="127" t="str">
        <f t="shared" si="4"/>
        <v/>
      </c>
      <c r="AO31" s="127" t="str">
        <f t="shared" si="4"/>
        <v/>
      </c>
      <c r="AP31" s="127" t="str">
        <f t="shared" si="4"/>
        <v/>
      </c>
      <c r="AQ31" s="127" t="str">
        <f t="shared" si="4"/>
        <v/>
      </c>
      <c r="AR31" s="127" t="str">
        <f t="shared" si="4"/>
        <v/>
      </c>
      <c r="AS31" s="127" t="str">
        <f t="shared" si="4"/>
        <v/>
      </c>
      <c r="AU31" t="str">
        <f>IFERROR(AVERAGE(D31:AS31),"")</f>
        <v/>
      </c>
      <c r="AV31" s="161" t="s">
        <v>114</v>
      </c>
      <c r="AW31" s="162"/>
    </row>
    <row r="32" spans="1:49" x14ac:dyDescent="0.3">
      <c r="A32" s="76"/>
      <c r="B32" s="77" t="s">
        <v>81</v>
      </c>
      <c r="C32" s="78">
        <f>C12+C20+C27</f>
        <v>100</v>
      </c>
      <c r="D32" s="128" t="str">
        <f>IF(D4 = "", "", "100")</f>
        <v/>
      </c>
      <c r="E32" s="128" t="str">
        <f t="shared" ref="E32:AS32" si="5">IF(E4 = "", "", "100")</f>
        <v/>
      </c>
      <c r="F32" s="128" t="str">
        <f t="shared" si="5"/>
        <v/>
      </c>
      <c r="G32" s="128" t="str">
        <f t="shared" si="5"/>
        <v/>
      </c>
      <c r="H32" s="128" t="str">
        <f t="shared" si="5"/>
        <v/>
      </c>
      <c r="I32" s="128" t="str">
        <f t="shared" si="5"/>
        <v/>
      </c>
      <c r="J32" s="128" t="str">
        <f t="shared" si="5"/>
        <v/>
      </c>
      <c r="K32" s="128" t="str">
        <f t="shared" si="5"/>
        <v/>
      </c>
      <c r="L32" s="128" t="str">
        <f t="shared" si="5"/>
        <v/>
      </c>
      <c r="M32" s="128" t="str">
        <f t="shared" si="5"/>
        <v/>
      </c>
      <c r="N32" s="128" t="str">
        <f t="shared" si="5"/>
        <v/>
      </c>
      <c r="O32" s="128" t="str">
        <f t="shared" si="5"/>
        <v/>
      </c>
      <c r="P32" s="128" t="str">
        <f t="shared" si="5"/>
        <v/>
      </c>
      <c r="Q32" s="128" t="str">
        <f t="shared" si="5"/>
        <v/>
      </c>
      <c r="R32" s="128" t="str">
        <f t="shared" si="5"/>
        <v/>
      </c>
      <c r="S32" s="128" t="str">
        <f t="shared" si="5"/>
        <v/>
      </c>
      <c r="T32" s="128" t="str">
        <f t="shared" si="5"/>
        <v/>
      </c>
      <c r="U32" s="128" t="str">
        <f t="shared" si="5"/>
        <v/>
      </c>
      <c r="V32" s="128" t="str">
        <f t="shared" si="5"/>
        <v/>
      </c>
      <c r="W32" s="128" t="str">
        <f t="shared" si="5"/>
        <v/>
      </c>
      <c r="X32" s="128" t="str">
        <f t="shared" si="5"/>
        <v/>
      </c>
      <c r="Y32" s="128" t="str">
        <f t="shared" si="5"/>
        <v/>
      </c>
      <c r="Z32" s="128" t="str">
        <f t="shared" si="5"/>
        <v/>
      </c>
      <c r="AA32" s="128" t="str">
        <f t="shared" si="5"/>
        <v/>
      </c>
      <c r="AB32" s="128" t="str">
        <f t="shared" si="5"/>
        <v/>
      </c>
      <c r="AC32" s="128" t="str">
        <f t="shared" si="5"/>
        <v/>
      </c>
      <c r="AD32" s="128" t="str">
        <f t="shared" si="5"/>
        <v/>
      </c>
      <c r="AE32" s="128" t="str">
        <f t="shared" si="5"/>
        <v/>
      </c>
      <c r="AF32" s="128" t="str">
        <f t="shared" si="5"/>
        <v/>
      </c>
      <c r="AG32" s="128" t="str">
        <f t="shared" si="5"/>
        <v/>
      </c>
      <c r="AH32" s="128" t="str">
        <f t="shared" si="5"/>
        <v/>
      </c>
      <c r="AI32" s="128" t="str">
        <f t="shared" si="5"/>
        <v/>
      </c>
      <c r="AJ32" s="128" t="str">
        <f t="shared" si="5"/>
        <v/>
      </c>
      <c r="AK32" s="128" t="str">
        <f t="shared" si="5"/>
        <v/>
      </c>
      <c r="AL32" s="128" t="str">
        <f t="shared" si="5"/>
        <v/>
      </c>
      <c r="AM32" s="128" t="str">
        <f t="shared" si="5"/>
        <v/>
      </c>
      <c r="AN32" s="128" t="str">
        <f t="shared" si="5"/>
        <v/>
      </c>
      <c r="AO32" s="128" t="str">
        <f t="shared" si="5"/>
        <v/>
      </c>
      <c r="AP32" s="128" t="str">
        <f t="shared" si="5"/>
        <v/>
      </c>
      <c r="AQ32" s="128" t="str">
        <f t="shared" si="5"/>
        <v/>
      </c>
      <c r="AR32" s="128" t="str">
        <f t="shared" si="5"/>
        <v/>
      </c>
      <c r="AS32" s="128" t="str">
        <f t="shared" si="5"/>
        <v/>
      </c>
      <c r="AU32"/>
      <c r="AV32"/>
      <c r="AW32"/>
    </row>
    <row r="33" spans="1:49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U33"/>
      <c r="AV33"/>
      <c r="AW33"/>
    </row>
    <row r="34" spans="1:49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U34"/>
      <c r="AV34"/>
      <c r="AW34"/>
    </row>
    <row r="35" spans="1:49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U35"/>
      <c r="AV35"/>
      <c r="AW35"/>
    </row>
    <row r="36" spans="1:49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U36"/>
      <c r="AV36"/>
      <c r="AW36"/>
    </row>
    <row r="37" spans="1:49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U37"/>
      <c r="AV37"/>
      <c r="AW37"/>
    </row>
    <row r="38" spans="1:49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U38"/>
      <c r="AV38"/>
      <c r="AW38"/>
    </row>
    <row r="39" spans="1:49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U39"/>
      <c r="AV39"/>
      <c r="AW39"/>
    </row>
    <row r="40" spans="1:49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U40"/>
      <c r="AV40"/>
      <c r="AW40"/>
    </row>
    <row r="41" spans="1:49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U41"/>
      <c r="AV41"/>
      <c r="AW41"/>
    </row>
    <row r="42" spans="1:49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U42"/>
      <c r="AV42"/>
      <c r="AW42"/>
    </row>
    <row r="43" spans="1:49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U43"/>
      <c r="AV43"/>
      <c r="AW43"/>
    </row>
    <row r="44" spans="1:49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U44"/>
      <c r="AV44"/>
      <c r="AW44"/>
    </row>
    <row r="45" spans="1:49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U45"/>
      <c r="AV45"/>
      <c r="AW45"/>
    </row>
    <row r="46" spans="1:49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U46"/>
      <c r="AV46"/>
      <c r="AW46"/>
    </row>
    <row r="47" spans="1:49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U47"/>
      <c r="AV47"/>
      <c r="AW47"/>
    </row>
    <row r="48" spans="1:49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U48"/>
      <c r="AV48"/>
      <c r="AW48"/>
    </row>
    <row r="49" spans="1:49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U49"/>
      <c r="AV49"/>
      <c r="AW49"/>
    </row>
    <row r="50" spans="1:49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U50"/>
      <c r="AV50"/>
      <c r="AW50"/>
    </row>
    <row r="51" spans="1:49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U51"/>
      <c r="AV51"/>
      <c r="AW51"/>
    </row>
    <row r="52" spans="1:49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U52"/>
      <c r="AV52"/>
      <c r="AW52"/>
    </row>
    <row r="53" spans="1:49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</row>
    <row r="54" spans="1:49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U54"/>
      <c r="AV54"/>
      <c r="AW54"/>
    </row>
    <row r="55" spans="1:49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U55"/>
      <c r="AV55"/>
      <c r="AW55"/>
    </row>
    <row r="56" spans="1:49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U56"/>
      <c r="AV56"/>
      <c r="AW56"/>
    </row>
    <row r="57" spans="1:49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U57"/>
      <c r="AV57"/>
      <c r="AW57"/>
    </row>
    <row r="58" spans="1:49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U58"/>
      <c r="AV58"/>
      <c r="AW58"/>
    </row>
    <row r="59" spans="1:49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U59"/>
      <c r="AV59"/>
      <c r="AW59"/>
    </row>
    <row r="60" spans="1:49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U60"/>
      <c r="AV60"/>
      <c r="AW60"/>
    </row>
    <row r="61" spans="1:49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U61"/>
      <c r="AV61"/>
      <c r="AW61"/>
    </row>
    <row r="62" spans="1:49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U62"/>
      <c r="AV62"/>
      <c r="AW62"/>
    </row>
    <row r="63" spans="1:49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U63"/>
      <c r="AV63"/>
      <c r="AW63"/>
    </row>
    <row r="64" spans="1:49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U64"/>
      <c r="AV64"/>
      <c r="AW64"/>
    </row>
    <row r="65" spans="1:49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U65"/>
      <c r="AV65"/>
      <c r="AW65"/>
    </row>
    <row r="66" spans="1:49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U66"/>
      <c r="AV66"/>
      <c r="AW66"/>
    </row>
    <row r="67" spans="1:49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U67"/>
      <c r="AV67"/>
      <c r="AW67"/>
    </row>
    <row r="68" spans="1:49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U68"/>
      <c r="AV68"/>
      <c r="AW68"/>
    </row>
    <row r="69" spans="1:49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U69"/>
      <c r="AV69"/>
      <c r="AW69"/>
    </row>
  </sheetData>
  <mergeCells count="8">
    <mergeCell ref="AV31:AW31"/>
    <mergeCell ref="B4:C4"/>
    <mergeCell ref="B30:C30"/>
    <mergeCell ref="A2:B2"/>
    <mergeCell ref="AV2:AW2"/>
    <mergeCell ref="B28:C28"/>
    <mergeCell ref="AV28:AW28"/>
    <mergeCell ref="B29:C29"/>
  </mergeCells>
  <conditionalFormatting sqref="AT28:AT29 AX28:XFD29 AV28 A29:AS29">
    <cfRule type="containsText" dxfId="55" priority="4" operator="containsText" text="TRUE">
      <formula>NOT(ISERROR(SEARCH("TRUE",A28)))</formula>
    </cfRule>
  </conditionalFormatting>
  <conditionalFormatting sqref="A28:D28">
    <cfRule type="containsText" dxfId="54" priority="3" operator="containsText" text="TRUE">
      <formula>NOT(ISERROR(SEARCH("TRUE",A28)))</formula>
    </cfRule>
  </conditionalFormatting>
  <conditionalFormatting sqref="E28:AS28">
    <cfRule type="containsText" dxfId="53" priority="1" operator="containsText" text="TRUE">
      <formula>NOT(ISERROR(SEARCH("TRUE",E28)))</formula>
    </cfRule>
  </conditionalFormatting>
  <dataValidations count="1">
    <dataValidation type="list" allowBlank="1" showInputMessage="1" showErrorMessage="1" sqref="D3:AS3">
      <formula1>ICE_AGENT</formula1>
    </dataValidation>
  </dataValidations>
  <hyperlinks>
    <hyperlink ref="AU2" location="'18_January_Calls'!G3" display="Totals"/>
    <hyperlink ref="D2" location="GoToCalls01_1027" display="GoToTix"/>
    <hyperlink ref="M2" location="GoToCalls01_1132" display="GoToTix"/>
    <hyperlink ref="V2" location="GoToCalls01_1167" display="GoToTix"/>
    <hyperlink ref="AA2" location="GoToCalls01_1212" display="GoToTix"/>
    <hyperlink ref="AJ2" location="GoToCalls01_1279" display="GoToTix"/>
    <hyperlink ref="AR2" location="GoToCalls01_Agent" display="GoToTix"/>
  </hyperlink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"/>
  <sheetViews>
    <sheetView zoomScale="80" zoomScaleNormal="80" workbookViewId="0">
      <selection activeCell="D4" sqref="D4"/>
    </sheetView>
  </sheetViews>
  <sheetFormatPr defaultRowHeight="14.4" x14ac:dyDescent="0.3"/>
  <cols>
    <col min="2" max="2" width="50.77734375" customWidth="1"/>
    <col min="4" max="4" width="11.109375" bestFit="1" customWidth="1"/>
    <col min="5" max="5" width="7.5546875" bestFit="1" customWidth="1"/>
    <col min="6" max="6" width="9.109375" bestFit="1" customWidth="1"/>
    <col min="7" max="7" width="10.21875" bestFit="1" customWidth="1"/>
    <col min="8" max="8" width="9.21875" bestFit="1" customWidth="1"/>
    <col min="9" max="10" width="11.77734375" customWidth="1"/>
    <col min="11" max="11" width="12.109375" customWidth="1"/>
    <col min="12" max="12" width="13.33203125" hidden="1" customWidth="1"/>
    <col min="13" max="14" width="11.6640625" hidden="1" customWidth="1"/>
    <col min="15" max="15" width="9.21875" hidden="1" customWidth="1"/>
    <col min="16" max="16" width="15" hidden="1" customWidth="1"/>
    <col min="17" max="17" width="12.109375" hidden="1" customWidth="1"/>
    <col min="18" max="18" width="12.77734375" hidden="1" customWidth="1"/>
    <col min="19" max="19" width="12" hidden="1" customWidth="1"/>
    <col min="20" max="20" width="10.6640625" hidden="1" customWidth="1"/>
    <col min="21" max="21" width="12.109375" hidden="1" customWidth="1"/>
    <col min="22" max="22" width="11.21875" hidden="1" customWidth="1"/>
    <col min="23" max="23" width="12.33203125" hidden="1" customWidth="1"/>
    <col min="24" max="24" width="14.5546875" hidden="1" customWidth="1"/>
    <col min="25" max="25" width="10.21875" hidden="1" customWidth="1"/>
    <col min="26" max="26" width="15.5546875" hidden="1" customWidth="1"/>
    <col min="27" max="27" width="10" hidden="1" customWidth="1"/>
    <col min="28" max="28" width="14" hidden="1" customWidth="1"/>
    <col min="29" max="29" width="13.21875" hidden="1" customWidth="1"/>
    <col min="30" max="30" width="9.33203125" hidden="1" customWidth="1"/>
    <col min="31" max="31" width="13.44140625" hidden="1" customWidth="1"/>
    <col min="32" max="32" width="11.33203125" hidden="1" customWidth="1"/>
    <col min="33" max="33" width="11.5546875" hidden="1" customWidth="1"/>
    <col min="34" max="34" width="8.44140625" hidden="1" customWidth="1"/>
    <col min="35" max="35" width="13.44140625" hidden="1" customWidth="1"/>
    <col min="36" max="36" width="10.6640625" hidden="1" customWidth="1"/>
    <col min="37" max="37" width="11.109375" hidden="1" customWidth="1"/>
    <col min="38" max="38" width="17.21875" hidden="1" customWidth="1"/>
    <col min="39" max="39" width="9.6640625" hidden="1" customWidth="1"/>
    <col min="40" max="40" width="11" hidden="1" customWidth="1"/>
    <col min="41" max="41" width="11.21875" hidden="1" customWidth="1"/>
    <col min="42" max="42" width="15.21875" hidden="1" customWidth="1"/>
    <col min="43" max="43" width="11.6640625" hidden="1" customWidth="1"/>
    <col min="44" max="44" width="10.109375" hidden="1" customWidth="1"/>
    <col min="45" max="45" width="10.109375" bestFit="1" customWidth="1"/>
    <col min="46" max="46" width="1.33203125" customWidth="1"/>
    <col min="48" max="48" width="91.88671875" bestFit="1" customWidth="1"/>
    <col min="49" max="49" width="39.33203125" bestFit="1" customWidth="1"/>
  </cols>
  <sheetData>
    <row r="1" spans="1:49" x14ac:dyDescent="0.3">
      <c r="A1" s="18"/>
      <c r="B1" s="120" t="s">
        <v>113</v>
      </c>
      <c r="C1" s="1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2"/>
      <c r="P1" s="2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U1" s="81"/>
    </row>
    <row r="2" spans="1:49" ht="23.4" x14ac:dyDescent="0.45">
      <c r="A2" s="180" t="s">
        <v>2</v>
      </c>
      <c r="B2" s="181"/>
      <c r="C2" s="1"/>
      <c r="D2" s="106" t="s">
        <v>106</v>
      </c>
      <c r="E2" s="106"/>
      <c r="F2" s="106"/>
      <c r="G2" s="106"/>
      <c r="H2" s="106"/>
      <c r="I2" s="106"/>
      <c r="J2" s="106"/>
      <c r="K2" s="106"/>
      <c r="L2" s="106"/>
      <c r="M2" s="106" t="s">
        <v>106</v>
      </c>
      <c r="N2" s="106"/>
      <c r="O2" s="106"/>
      <c r="P2" s="106"/>
      <c r="Q2" s="106"/>
      <c r="R2" s="106"/>
      <c r="S2" s="106"/>
      <c r="T2" s="106"/>
      <c r="U2" s="106"/>
      <c r="V2" s="106" t="s">
        <v>106</v>
      </c>
      <c r="W2" s="106"/>
      <c r="X2" s="106"/>
      <c r="Y2" s="106"/>
      <c r="Z2" s="106"/>
      <c r="AA2" s="106" t="s">
        <v>106</v>
      </c>
      <c r="AB2" s="106"/>
      <c r="AC2" s="106"/>
      <c r="AD2" s="106"/>
      <c r="AE2" s="106"/>
      <c r="AF2" s="106"/>
      <c r="AG2" s="106"/>
      <c r="AH2" s="106"/>
      <c r="AI2" s="106"/>
      <c r="AJ2" s="106" t="s">
        <v>106</v>
      </c>
      <c r="AK2" s="106"/>
      <c r="AL2" s="106"/>
      <c r="AM2" s="106"/>
      <c r="AN2" s="106"/>
      <c r="AO2" s="106"/>
      <c r="AP2" s="106"/>
      <c r="AQ2" s="106"/>
      <c r="AR2" s="106" t="s">
        <v>106</v>
      </c>
      <c r="AS2" s="106"/>
      <c r="AU2" s="92"/>
      <c r="AV2" s="102" t="s">
        <v>117</v>
      </c>
    </row>
    <row r="3" spans="1:49" s="96" customFormat="1" x14ac:dyDescent="0.3">
      <c r="A3" s="4"/>
      <c r="B3" s="94"/>
      <c r="C3" s="95" t="s">
        <v>105</v>
      </c>
      <c r="D3" s="44" t="str">
        <f>ICE_AGENT</f>
        <v>1027_Hosea</v>
      </c>
      <c r="E3" s="44" t="s">
        <v>371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4" t="s">
        <v>61</v>
      </c>
      <c r="U3" s="44" t="s">
        <v>376</v>
      </c>
      <c r="V3" s="44" t="s">
        <v>18</v>
      </c>
      <c r="W3" s="44" t="s">
        <v>19</v>
      </c>
      <c r="X3" s="44" t="s">
        <v>20</v>
      </c>
      <c r="Y3" s="44" t="s">
        <v>21</v>
      </c>
      <c r="Z3" s="44" t="s">
        <v>22</v>
      </c>
      <c r="AA3" s="44" t="s">
        <v>23</v>
      </c>
      <c r="AB3" s="44" t="s">
        <v>24</v>
      </c>
      <c r="AC3" s="44" t="s">
        <v>25</v>
      </c>
      <c r="AD3" s="44" t="s">
        <v>26</v>
      </c>
      <c r="AE3" s="44" t="s">
        <v>27</v>
      </c>
      <c r="AF3" s="44" t="s">
        <v>28</v>
      </c>
      <c r="AG3" s="44" t="s">
        <v>29</v>
      </c>
      <c r="AH3" s="44" t="s">
        <v>30</v>
      </c>
      <c r="AI3" s="44" t="s">
        <v>31</v>
      </c>
      <c r="AJ3" s="44" t="s">
        <v>32</v>
      </c>
      <c r="AK3" s="44" t="s">
        <v>33</v>
      </c>
      <c r="AL3" s="44" t="s">
        <v>34</v>
      </c>
      <c r="AM3" s="44" t="s">
        <v>35</v>
      </c>
      <c r="AN3" s="44" t="s">
        <v>36</v>
      </c>
      <c r="AO3" s="44" t="s">
        <v>37</v>
      </c>
      <c r="AP3" s="44" t="s">
        <v>38</v>
      </c>
      <c r="AQ3" s="44" t="s">
        <v>39</v>
      </c>
      <c r="AR3" s="44" t="s">
        <v>62</v>
      </c>
      <c r="AS3" s="44" t="s">
        <v>62</v>
      </c>
      <c r="AT3" s="93" t="s">
        <v>0</v>
      </c>
      <c r="AU3" s="89" t="s">
        <v>103</v>
      </c>
      <c r="AV3" s="88" t="s">
        <v>104</v>
      </c>
      <c r="AW3"/>
    </row>
    <row r="4" spans="1:49" x14ac:dyDescent="0.3">
      <c r="A4" s="5"/>
      <c r="B4" s="6" t="s">
        <v>40</v>
      </c>
      <c r="C4" s="126" t="s">
        <v>115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U4" s="103"/>
      <c r="AV4" s="103" t="s">
        <v>40</v>
      </c>
    </row>
    <row r="5" spans="1:49" x14ac:dyDescent="0.3">
      <c r="A5" s="8"/>
      <c r="B5" s="9" t="s">
        <v>41</v>
      </c>
      <c r="C5" s="10">
        <v>8</v>
      </c>
      <c r="D5" s="11">
        <v>8</v>
      </c>
      <c r="E5" s="11">
        <v>8</v>
      </c>
      <c r="F5" s="11">
        <v>8</v>
      </c>
      <c r="G5" s="11">
        <v>8</v>
      </c>
      <c r="H5" s="11">
        <v>8</v>
      </c>
      <c r="I5" s="11">
        <v>8</v>
      </c>
      <c r="J5" s="11">
        <v>8</v>
      </c>
      <c r="K5" s="11">
        <v>8</v>
      </c>
      <c r="L5" s="11">
        <v>8</v>
      </c>
      <c r="M5" s="11">
        <v>8</v>
      </c>
      <c r="N5" s="11">
        <v>8</v>
      </c>
      <c r="O5" s="11">
        <v>8</v>
      </c>
      <c r="P5" s="11">
        <v>8</v>
      </c>
      <c r="Q5" s="11">
        <v>8</v>
      </c>
      <c r="R5" s="11">
        <v>8</v>
      </c>
      <c r="S5" s="11">
        <v>8</v>
      </c>
      <c r="T5" s="11">
        <v>8</v>
      </c>
      <c r="U5" s="11">
        <v>8</v>
      </c>
      <c r="V5" s="11">
        <v>8</v>
      </c>
      <c r="W5" s="11">
        <v>8</v>
      </c>
      <c r="X5" s="11">
        <v>8</v>
      </c>
      <c r="Y5" s="11">
        <v>8</v>
      </c>
      <c r="Z5" s="11">
        <v>8</v>
      </c>
      <c r="AA5" s="11">
        <v>8</v>
      </c>
      <c r="AB5" s="11">
        <v>8</v>
      </c>
      <c r="AC5" s="11">
        <v>8</v>
      </c>
      <c r="AD5" s="11">
        <v>8</v>
      </c>
      <c r="AE5" s="11">
        <v>8</v>
      </c>
      <c r="AF5" s="11">
        <v>8</v>
      </c>
      <c r="AG5" s="11">
        <v>8</v>
      </c>
      <c r="AH5" s="11">
        <v>8</v>
      </c>
      <c r="AI5" s="11">
        <v>8</v>
      </c>
      <c r="AJ5" s="11">
        <v>8</v>
      </c>
      <c r="AK5" s="11">
        <v>8</v>
      </c>
      <c r="AL5" s="11">
        <v>8</v>
      </c>
      <c r="AM5" s="11">
        <v>8</v>
      </c>
      <c r="AN5" s="11">
        <v>8</v>
      </c>
      <c r="AO5" s="11">
        <v>8</v>
      </c>
      <c r="AP5" s="11">
        <v>8</v>
      </c>
      <c r="AQ5" s="11">
        <v>8</v>
      </c>
      <c r="AR5" s="11">
        <v>8</v>
      </c>
      <c r="AS5" s="11">
        <v>8</v>
      </c>
      <c r="AU5" s="90">
        <f>COUNTIF( D5:AS5, "&lt;8")</f>
        <v>0</v>
      </c>
      <c r="AV5" s="97" t="s">
        <v>41</v>
      </c>
    </row>
    <row r="6" spans="1:49" ht="21.6" x14ac:dyDescent="0.3">
      <c r="A6" s="12">
        <v>1</v>
      </c>
      <c r="B6" s="13" t="s">
        <v>42</v>
      </c>
      <c r="C6" s="14">
        <v>4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15">
        <v>4</v>
      </c>
      <c r="M6" s="15">
        <v>4</v>
      </c>
      <c r="N6" s="15">
        <v>4</v>
      </c>
      <c r="O6" s="15">
        <v>4</v>
      </c>
      <c r="P6" s="15">
        <v>4</v>
      </c>
      <c r="Q6" s="15">
        <v>4</v>
      </c>
      <c r="R6" s="15">
        <v>4</v>
      </c>
      <c r="S6" s="15">
        <v>4</v>
      </c>
      <c r="T6" s="15">
        <v>4</v>
      </c>
      <c r="U6" s="15">
        <v>4</v>
      </c>
      <c r="V6" s="15">
        <v>4</v>
      </c>
      <c r="W6" s="15">
        <v>4</v>
      </c>
      <c r="X6" s="15">
        <v>4</v>
      </c>
      <c r="Y6" s="15">
        <v>4</v>
      </c>
      <c r="Z6" s="15">
        <v>4</v>
      </c>
      <c r="AA6" s="15">
        <v>4</v>
      </c>
      <c r="AB6" s="15">
        <v>4</v>
      </c>
      <c r="AC6" s="15">
        <v>4</v>
      </c>
      <c r="AD6" s="15">
        <v>4</v>
      </c>
      <c r="AE6" s="15">
        <v>4</v>
      </c>
      <c r="AF6" s="15">
        <v>4</v>
      </c>
      <c r="AG6" s="15">
        <v>4</v>
      </c>
      <c r="AH6" s="15">
        <v>4</v>
      </c>
      <c r="AI6" s="15">
        <v>4</v>
      </c>
      <c r="AJ6" s="15">
        <v>4</v>
      </c>
      <c r="AK6" s="15">
        <v>4</v>
      </c>
      <c r="AL6" s="15">
        <v>4</v>
      </c>
      <c r="AM6" s="15">
        <v>4</v>
      </c>
      <c r="AN6" s="15">
        <v>4</v>
      </c>
      <c r="AO6" s="15">
        <v>4</v>
      </c>
      <c r="AP6" s="15">
        <v>4</v>
      </c>
      <c r="AQ6" s="15">
        <v>4</v>
      </c>
      <c r="AR6" s="15">
        <v>4</v>
      </c>
      <c r="AS6" s="15">
        <v>4</v>
      </c>
      <c r="AU6" s="90">
        <f>COUNTIF( D6:AS6, "&lt;4")</f>
        <v>0</v>
      </c>
      <c r="AV6" s="98" t="s">
        <v>42</v>
      </c>
    </row>
    <row r="7" spans="1:49" ht="21.6" x14ac:dyDescent="0.3">
      <c r="A7" s="12">
        <v>2</v>
      </c>
      <c r="B7" s="13" t="s">
        <v>43</v>
      </c>
      <c r="C7" s="14">
        <v>4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15">
        <v>4</v>
      </c>
      <c r="M7" s="15">
        <v>4</v>
      </c>
      <c r="N7" s="15">
        <v>4</v>
      </c>
      <c r="O7" s="15">
        <v>4</v>
      </c>
      <c r="P7" s="15">
        <v>4</v>
      </c>
      <c r="Q7" s="15">
        <v>4</v>
      </c>
      <c r="R7" s="15">
        <v>4</v>
      </c>
      <c r="S7" s="15">
        <v>4</v>
      </c>
      <c r="T7" s="15">
        <v>4</v>
      </c>
      <c r="U7" s="15">
        <v>4</v>
      </c>
      <c r="V7" s="15">
        <v>4</v>
      </c>
      <c r="W7" s="15">
        <v>4</v>
      </c>
      <c r="X7" s="15">
        <v>4</v>
      </c>
      <c r="Y7" s="15">
        <v>4</v>
      </c>
      <c r="Z7" s="15">
        <v>4</v>
      </c>
      <c r="AA7" s="15">
        <v>4</v>
      </c>
      <c r="AB7" s="15">
        <v>4</v>
      </c>
      <c r="AC7" s="15">
        <v>4</v>
      </c>
      <c r="AD7" s="15">
        <v>4</v>
      </c>
      <c r="AE7" s="15">
        <v>4</v>
      </c>
      <c r="AF7" s="15">
        <v>4</v>
      </c>
      <c r="AG7" s="15">
        <v>4</v>
      </c>
      <c r="AH7" s="15">
        <v>4</v>
      </c>
      <c r="AI7" s="15">
        <v>4</v>
      </c>
      <c r="AJ7" s="15">
        <v>4</v>
      </c>
      <c r="AK7" s="15">
        <v>4</v>
      </c>
      <c r="AL7" s="15">
        <v>4</v>
      </c>
      <c r="AM7" s="15">
        <v>4</v>
      </c>
      <c r="AN7" s="15">
        <v>4</v>
      </c>
      <c r="AO7" s="15">
        <v>4</v>
      </c>
      <c r="AP7" s="15">
        <v>4</v>
      </c>
      <c r="AQ7" s="15">
        <v>4</v>
      </c>
      <c r="AR7" s="15">
        <v>4</v>
      </c>
      <c r="AS7" s="15">
        <v>4</v>
      </c>
      <c r="AU7" s="90">
        <f>COUNTIF( D7:AS7, "&lt;4")</f>
        <v>0</v>
      </c>
      <c r="AV7" s="98" t="s">
        <v>43</v>
      </c>
    </row>
    <row r="8" spans="1:49" x14ac:dyDescent="0.3">
      <c r="A8" s="12">
        <v>3</v>
      </c>
      <c r="B8" s="13" t="s">
        <v>44</v>
      </c>
      <c r="C8" s="14">
        <v>10</v>
      </c>
      <c r="D8" s="15">
        <v>10</v>
      </c>
      <c r="E8" s="15">
        <v>10</v>
      </c>
      <c r="F8" s="15">
        <v>10</v>
      </c>
      <c r="G8" s="15">
        <v>10</v>
      </c>
      <c r="H8" s="15">
        <v>10</v>
      </c>
      <c r="I8" s="15">
        <v>10</v>
      </c>
      <c r="J8" s="15">
        <v>10</v>
      </c>
      <c r="K8" s="15">
        <v>10</v>
      </c>
      <c r="L8" s="15">
        <v>10</v>
      </c>
      <c r="M8" s="15">
        <v>10</v>
      </c>
      <c r="N8" s="15">
        <v>10</v>
      </c>
      <c r="O8" s="15">
        <v>10</v>
      </c>
      <c r="P8" s="15">
        <v>10</v>
      </c>
      <c r="Q8" s="15">
        <v>10</v>
      </c>
      <c r="R8" s="15">
        <v>10</v>
      </c>
      <c r="S8" s="15">
        <v>10</v>
      </c>
      <c r="T8" s="15">
        <v>10</v>
      </c>
      <c r="U8" s="15">
        <v>10</v>
      </c>
      <c r="V8" s="15">
        <v>10</v>
      </c>
      <c r="W8" s="15">
        <v>10</v>
      </c>
      <c r="X8" s="15">
        <v>10</v>
      </c>
      <c r="Y8" s="15">
        <v>10</v>
      </c>
      <c r="Z8" s="15">
        <v>10</v>
      </c>
      <c r="AA8" s="15">
        <v>10</v>
      </c>
      <c r="AB8" s="15">
        <v>10</v>
      </c>
      <c r="AC8" s="15">
        <v>10</v>
      </c>
      <c r="AD8" s="15">
        <v>10</v>
      </c>
      <c r="AE8" s="15">
        <v>10</v>
      </c>
      <c r="AF8" s="15">
        <v>10</v>
      </c>
      <c r="AG8" s="15">
        <v>10</v>
      </c>
      <c r="AH8" s="15">
        <v>10</v>
      </c>
      <c r="AI8" s="15">
        <v>10</v>
      </c>
      <c r="AJ8" s="15">
        <v>10</v>
      </c>
      <c r="AK8" s="15">
        <v>10</v>
      </c>
      <c r="AL8" s="15">
        <v>10</v>
      </c>
      <c r="AM8" s="15">
        <v>10</v>
      </c>
      <c r="AN8" s="15">
        <v>10</v>
      </c>
      <c r="AO8" s="15">
        <v>10</v>
      </c>
      <c r="AP8" s="15">
        <v>10</v>
      </c>
      <c r="AQ8" s="15">
        <v>10</v>
      </c>
      <c r="AR8" s="15">
        <v>10</v>
      </c>
      <c r="AS8" s="15">
        <v>10</v>
      </c>
      <c r="AU8" s="90">
        <f>COUNTIF( D8:AS8, "&lt;10")</f>
        <v>0</v>
      </c>
      <c r="AV8" s="98" t="s">
        <v>44</v>
      </c>
    </row>
    <row r="9" spans="1:49" x14ac:dyDescent="0.3">
      <c r="A9" s="12">
        <v>4</v>
      </c>
      <c r="B9" s="13" t="s">
        <v>45</v>
      </c>
      <c r="C9" s="14">
        <v>5</v>
      </c>
      <c r="D9" s="15">
        <v>5</v>
      </c>
      <c r="E9" s="15">
        <v>5</v>
      </c>
      <c r="F9" s="15">
        <v>5</v>
      </c>
      <c r="G9" s="15">
        <v>5</v>
      </c>
      <c r="H9" s="15">
        <v>5</v>
      </c>
      <c r="I9" s="15">
        <v>5</v>
      </c>
      <c r="J9" s="15">
        <v>5</v>
      </c>
      <c r="K9" s="15">
        <v>5</v>
      </c>
      <c r="L9" s="15">
        <v>5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5</v>
      </c>
      <c r="T9" s="15">
        <v>5</v>
      </c>
      <c r="U9" s="15">
        <v>5</v>
      </c>
      <c r="V9" s="15">
        <v>5</v>
      </c>
      <c r="W9" s="15">
        <v>5</v>
      </c>
      <c r="X9" s="15">
        <v>5</v>
      </c>
      <c r="Y9" s="15">
        <v>5</v>
      </c>
      <c r="Z9" s="15">
        <v>5</v>
      </c>
      <c r="AA9" s="15">
        <v>5</v>
      </c>
      <c r="AB9" s="15">
        <v>5</v>
      </c>
      <c r="AC9" s="15">
        <v>5</v>
      </c>
      <c r="AD9" s="15">
        <v>5</v>
      </c>
      <c r="AE9" s="15">
        <v>5</v>
      </c>
      <c r="AF9" s="15">
        <v>5</v>
      </c>
      <c r="AG9" s="15">
        <v>5</v>
      </c>
      <c r="AH9" s="15">
        <v>5</v>
      </c>
      <c r="AI9" s="15">
        <v>5</v>
      </c>
      <c r="AJ9" s="15">
        <v>5</v>
      </c>
      <c r="AK9" s="15">
        <v>5</v>
      </c>
      <c r="AL9" s="15">
        <v>5</v>
      </c>
      <c r="AM9" s="15">
        <v>5</v>
      </c>
      <c r="AN9" s="15">
        <v>5</v>
      </c>
      <c r="AO9" s="15">
        <v>5</v>
      </c>
      <c r="AP9" s="15">
        <v>5</v>
      </c>
      <c r="AQ9" s="15">
        <v>5</v>
      </c>
      <c r="AR9" s="15">
        <v>5</v>
      </c>
      <c r="AS9" s="15">
        <v>5</v>
      </c>
      <c r="AU9" s="90">
        <f>COUNTIF( D9:AS9, "&lt;5")</f>
        <v>0</v>
      </c>
      <c r="AV9" s="98" t="s">
        <v>45</v>
      </c>
    </row>
    <row r="10" spans="1:49" ht="21.6" x14ac:dyDescent="0.3">
      <c r="A10" s="12">
        <v>5</v>
      </c>
      <c r="B10" s="13" t="s">
        <v>46</v>
      </c>
      <c r="C10" s="14">
        <v>12</v>
      </c>
      <c r="D10" s="15">
        <v>12</v>
      </c>
      <c r="E10" s="15">
        <v>12</v>
      </c>
      <c r="F10" s="15">
        <v>12</v>
      </c>
      <c r="G10" s="15">
        <v>12</v>
      </c>
      <c r="H10" s="15">
        <v>12</v>
      </c>
      <c r="I10" s="15">
        <v>12</v>
      </c>
      <c r="J10" s="15">
        <v>12</v>
      </c>
      <c r="K10" s="15">
        <v>12</v>
      </c>
      <c r="L10" s="15">
        <v>12</v>
      </c>
      <c r="M10" s="15">
        <v>12</v>
      </c>
      <c r="N10" s="15">
        <v>12</v>
      </c>
      <c r="O10" s="15">
        <v>12</v>
      </c>
      <c r="P10" s="15">
        <v>12</v>
      </c>
      <c r="Q10" s="15">
        <v>12</v>
      </c>
      <c r="R10" s="15">
        <v>12</v>
      </c>
      <c r="S10" s="15">
        <v>12</v>
      </c>
      <c r="T10" s="15">
        <v>12</v>
      </c>
      <c r="U10" s="15">
        <v>12</v>
      </c>
      <c r="V10" s="15">
        <v>12</v>
      </c>
      <c r="W10" s="15">
        <v>12</v>
      </c>
      <c r="X10" s="15">
        <v>12</v>
      </c>
      <c r="Y10" s="15">
        <v>12</v>
      </c>
      <c r="Z10" s="15">
        <v>12</v>
      </c>
      <c r="AA10" s="15">
        <v>12</v>
      </c>
      <c r="AB10" s="15">
        <v>12</v>
      </c>
      <c r="AC10" s="15">
        <v>12</v>
      </c>
      <c r="AD10" s="15">
        <v>12</v>
      </c>
      <c r="AE10" s="15">
        <v>12</v>
      </c>
      <c r="AF10" s="15">
        <v>12</v>
      </c>
      <c r="AG10" s="15">
        <v>12</v>
      </c>
      <c r="AH10" s="15">
        <v>12</v>
      </c>
      <c r="AI10" s="15">
        <v>12</v>
      </c>
      <c r="AJ10" s="15">
        <v>12</v>
      </c>
      <c r="AK10" s="15">
        <v>12</v>
      </c>
      <c r="AL10" s="15">
        <v>12</v>
      </c>
      <c r="AM10" s="15">
        <v>12</v>
      </c>
      <c r="AN10" s="15">
        <v>12</v>
      </c>
      <c r="AO10" s="15">
        <v>12</v>
      </c>
      <c r="AP10" s="15">
        <v>12</v>
      </c>
      <c r="AQ10" s="15">
        <v>12</v>
      </c>
      <c r="AR10" s="15">
        <v>12</v>
      </c>
      <c r="AS10" s="15">
        <v>12</v>
      </c>
      <c r="AU10" s="90">
        <f>COUNTIF( D10:AS10, "&lt;12")</f>
        <v>0</v>
      </c>
      <c r="AV10" s="98" t="s">
        <v>46</v>
      </c>
    </row>
    <row r="11" spans="1:49" x14ac:dyDescent="0.3">
      <c r="A11" s="12">
        <v>6</v>
      </c>
      <c r="B11" s="13" t="s">
        <v>47</v>
      </c>
      <c r="C11" s="14">
        <v>10</v>
      </c>
      <c r="D11" s="15">
        <v>10</v>
      </c>
      <c r="E11" s="15">
        <v>10</v>
      </c>
      <c r="F11" s="15">
        <v>10</v>
      </c>
      <c r="G11" s="15">
        <v>10</v>
      </c>
      <c r="H11" s="15">
        <v>10</v>
      </c>
      <c r="I11" s="15">
        <v>10</v>
      </c>
      <c r="J11" s="15">
        <v>10</v>
      </c>
      <c r="K11" s="15">
        <v>10</v>
      </c>
      <c r="L11" s="15">
        <v>10</v>
      </c>
      <c r="M11" s="15">
        <v>10</v>
      </c>
      <c r="N11" s="15">
        <v>10</v>
      </c>
      <c r="O11" s="15">
        <v>10</v>
      </c>
      <c r="P11" s="15">
        <v>10</v>
      </c>
      <c r="Q11" s="15">
        <v>10</v>
      </c>
      <c r="R11" s="15">
        <v>10</v>
      </c>
      <c r="S11" s="15">
        <v>10</v>
      </c>
      <c r="T11" s="15">
        <v>10</v>
      </c>
      <c r="U11" s="15">
        <v>10</v>
      </c>
      <c r="V11" s="15">
        <v>10</v>
      </c>
      <c r="W11" s="15">
        <v>10</v>
      </c>
      <c r="X11" s="15">
        <v>10</v>
      </c>
      <c r="Y11" s="15">
        <v>10</v>
      </c>
      <c r="Z11" s="15">
        <v>10</v>
      </c>
      <c r="AA11" s="15">
        <v>10</v>
      </c>
      <c r="AB11" s="15">
        <v>10</v>
      </c>
      <c r="AC11" s="15">
        <v>10</v>
      </c>
      <c r="AD11" s="15">
        <v>10</v>
      </c>
      <c r="AE11" s="15">
        <v>10</v>
      </c>
      <c r="AF11" s="15">
        <v>10</v>
      </c>
      <c r="AG11" s="15">
        <v>10</v>
      </c>
      <c r="AH11" s="15">
        <v>10</v>
      </c>
      <c r="AI11" s="15">
        <v>10</v>
      </c>
      <c r="AJ11" s="15">
        <v>10</v>
      </c>
      <c r="AK11" s="15">
        <v>10</v>
      </c>
      <c r="AL11" s="15">
        <v>10</v>
      </c>
      <c r="AM11" s="15">
        <v>10</v>
      </c>
      <c r="AN11" s="15">
        <v>10</v>
      </c>
      <c r="AO11" s="15">
        <v>10</v>
      </c>
      <c r="AP11" s="15">
        <v>10</v>
      </c>
      <c r="AQ11" s="15">
        <v>10</v>
      </c>
      <c r="AR11" s="15">
        <v>10</v>
      </c>
      <c r="AS11" s="15">
        <v>10</v>
      </c>
      <c r="AU11" s="90">
        <f>COUNTIF( D11:AS11, "&lt;10")</f>
        <v>0</v>
      </c>
      <c r="AV11" s="98" t="s">
        <v>47</v>
      </c>
    </row>
    <row r="12" spans="1:49" x14ac:dyDescent="0.3">
      <c r="A12" s="12">
        <v>7</v>
      </c>
      <c r="B12" s="13" t="s">
        <v>48</v>
      </c>
      <c r="C12" s="14">
        <v>5</v>
      </c>
      <c r="D12" s="15">
        <v>5</v>
      </c>
      <c r="E12" s="15">
        <v>5</v>
      </c>
      <c r="F12" s="15">
        <v>5</v>
      </c>
      <c r="G12" s="15">
        <v>5</v>
      </c>
      <c r="H12" s="15">
        <v>5</v>
      </c>
      <c r="I12" s="15">
        <v>5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5">
        <v>5</v>
      </c>
      <c r="AE12" s="15">
        <v>5</v>
      </c>
      <c r="AF12" s="15">
        <v>5</v>
      </c>
      <c r="AG12" s="15">
        <v>5</v>
      </c>
      <c r="AH12" s="15">
        <v>5</v>
      </c>
      <c r="AI12" s="15">
        <v>5</v>
      </c>
      <c r="AJ12" s="15">
        <v>5</v>
      </c>
      <c r="AK12" s="15">
        <v>5</v>
      </c>
      <c r="AL12" s="15">
        <v>5</v>
      </c>
      <c r="AM12" s="15">
        <v>5</v>
      </c>
      <c r="AN12" s="15">
        <v>5</v>
      </c>
      <c r="AO12" s="15">
        <v>5</v>
      </c>
      <c r="AP12" s="15">
        <v>5</v>
      </c>
      <c r="AQ12" s="15">
        <v>5</v>
      </c>
      <c r="AR12" s="15">
        <v>5</v>
      </c>
      <c r="AS12" s="15">
        <v>5</v>
      </c>
      <c r="AU12" s="90">
        <f>COUNTIF( D12:AS12, "&lt;5")</f>
        <v>0</v>
      </c>
      <c r="AV12" s="98" t="s">
        <v>48</v>
      </c>
    </row>
    <row r="13" spans="1:49" x14ac:dyDescent="0.3">
      <c r="A13" s="12">
        <v>8</v>
      </c>
      <c r="B13" s="13" t="s">
        <v>49</v>
      </c>
      <c r="C13" s="14">
        <v>12</v>
      </c>
      <c r="D13" s="15">
        <v>12</v>
      </c>
      <c r="E13" s="15">
        <v>12</v>
      </c>
      <c r="F13" s="15">
        <v>12</v>
      </c>
      <c r="G13" s="15">
        <v>12</v>
      </c>
      <c r="H13" s="15">
        <v>12</v>
      </c>
      <c r="I13" s="15">
        <v>12</v>
      </c>
      <c r="J13" s="15">
        <v>12</v>
      </c>
      <c r="K13" s="15">
        <v>12</v>
      </c>
      <c r="L13" s="15">
        <v>12</v>
      </c>
      <c r="M13" s="15">
        <v>12</v>
      </c>
      <c r="N13" s="15">
        <v>12</v>
      </c>
      <c r="O13" s="15">
        <v>12</v>
      </c>
      <c r="P13" s="15">
        <v>12</v>
      </c>
      <c r="Q13" s="15">
        <v>12</v>
      </c>
      <c r="R13" s="15">
        <v>12</v>
      </c>
      <c r="S13" s="15">
        <v>12</v>
      </c>
      <c r="T13" s="15">
        <v>12</v>
      </c>
      <c r="U13" s="15">
        <v>12</v>
      </c>
      <c r="V13" s="15">
        <v>12</v>
      </c>
      <c r="W13" s="15">
        <v>12</v>
      </c>
      <c r="X13" s="15">
        <v>12</v>
      </c>
      <c r="Y13" s="15">
        <v>12</v>
      </c>
      <c r="Z13" s="15">
        <v>12</v>
      </c>
      <c r="AA13" s="15">
        <v>12</v>
      </c>
      <c r="AB13" s="15">
        <v>12</v>
      </c>
      <c r="AC13" s="15">
        <v>12</v>
      </c>
      <c r="AD13" s="15">
        <v>12</v>
      </c>
      <c r="AE13" s="15">
        <v>12</v>
      </c>
      <c r="AF13" s="15">
        <v>12</v>
      </c>
      <c r="AG13" s="15">
        <v>12</v>
      </c>
      <c r="AH13" s="15">
        <v>12</v>
      </c>
      <c r="AI13" s="15">
        <v>12</v>
      </c>
      <c r="AJ13" s="15">
        <v>12</v>
      </c>
      <c r="AK13" s="15">
        <v>12</v>
      </c>
      <c r="AL13" s="15">
        <v>12</v>
      </c>
      <c r="AM13" s="15">
        <v>12</v>
      </c>
      <c r="AN13" s="15">
        <v>12</v>
      </c>
      <c r="AO13" s="15">
        <v>12</v>
      </c>
      <c r="AP13" s="15">
        <v>12</v>
      </c>
      <c r="AQ13" s="15">
        <v>12</v>
      </c>
      <c r="AR13" s="15">
        <v>12</v>
      </c>
      <c r="AS13" s="15">
        <v>12</v>
      </c>
      <c r="AU13" s="90">
        <f>COUNTIF( D13:AS13, "&lt;12")</f>
        <v>0</v>
      </c>
      <c r="AV13" s="98" t="s">
        <v>49</v>
      </c>
    </row>
    <row r="14" spans="1:49" s="133" customFormat="1" x14ac:dyDescent="0.3">
      <c r="A14" s="12">
        <v>9</v>
      </c>
      <c r="B14" s="129" t="s">
        <v>50</v>
      </c>
      <c r="C14" s="14">
        <v>8</v>
      </c>
      <c r="D14" s="15">
        <v>8</v>
      </c>
      <c r="E14" s="15">
        <v>8</v>
      </c>
      <c r="F14" s="15">
        <v>8</v>
      </c>
      <c r="G14" s="15">
        <v>8</v>
      </c>
      <c r="H14" s="15">
        <v>8</v>
      </c>
      <c r="I14" s="15">
        <v>8</v>
      </c>
      <c r="J14" s="15">
        <v>8</v>
      </c>
      <c r="K14" s="15">
        <v>8</v>
      </c>
      <c r="L14" s="15">
        <v>8</v>
      </c>
      <c r="M14" s="15">
        <v>8</v>
      </c>
      <c r="N14" s="15">
        <v>8</v>
      </c>
      <c r="O14" s="15">
        <v>8</v>
      </c>
      <c r="P14" s="15">
        <v>8</v>
      </c>
      <c r="Q14" s="15">
        <v>8</v>
      </c>
      <c r="R14" s="15">
        <v>8</v>
      </c>
      <c r="S14" s="15">
        <v>8</v>
      </c>
      <c r="T14" s="15">
        <v>8</v>
      </c>
      <c r="U14" s="15">
        <v>8</v>
      </c>
      <c r="V14" s="15">
        <v>8</v>
      </c>
      <c r="W14" s="15">
        <v>8</v>
      </c>
      <c r="X14" s="15">
        <v>8</v>
      </c>
      <c r="Y14" s="15">
        <v>8</v>
      </c>
      <c r="Z14" s="15">
        <v>8</v>
      </c>
      <c r="AA14" s="15">
        <v>8</v>
      </c>
      <c r="AB14" s="15">
        <v>8</v>
      </c>
      <c r="AC14" s="15">
        <v>8</v>
      </c>
      <c r="AD14" s="15">
        <v>8</v>
      </c>
      <c r="AE14" s="15">
        <v>8</v>
      </c>
      <c r="AF14" s="15">
        <v>8</v>
      </c>
      <c r="AG14" s="15">
        <v>8</v>
      </c>
      <c r="AH14" s="15">
        <v>8</v>
      </c>
      <c r="AI14" s="15">
        <v>8</v>
      </c>
      <c r="AJ14" s="15">
        <v>8</v>
      </c>
      <c r="AK14" s="15">
        <v>8</v>
      </c>
      <c r="AL14" s="15">
        <v>8</v>
      </c>
      <c r="AM14" s="15">
        <v>8</v>
      </c>
      <c r="AN14" s="15">
        <v>8</v>
      </c>
      <c r="AO14" s="15">
        <v>8</v>
      </c>
      <c r="AP14" s="15">
        <v>8</v>
      </c>
      <c r="AQ14" s="15">
        <v>8</v>
      </c>
      <c r="AR14" s="15">
        <v>8</v>
      </c>
      <c r="AS14" s="15">
        <v>8</v>
      </c>
      <c r="AU14" s="90">
        <f>COUNTIF( D14:AS14, "&lt;8")</f>
        <v>0</v>
      </c>
      <c r="AV14" s="98" t="s">
        <v>50</v>
      </c>
    </row>
    <row r="15" spans="1:49" x14ac:dyDescent="0.3">
      <c r="A15" s="18">
        <v>10</v>
      </c>
      <c r="B15" s="19" t="s">
        <v>51</v>
      </c>
      <c r="C15" s="20">
        <f t="shared" ref="C15:AG15" si="0">SUM(C5:C14)</f>
        <v>78</v>
      </c>
      <c r="D15" s="21">
        <f t="shared" si="0"/>
        <v>78</v>
      </c>
      <c r="E15" s="21">
        <f t="shared" si="0"/>
        <v>78</v>
      </c>
      <c r="F15" s="21">
        <f t="shared" si="0"/>
        <v>78</v>
      </c>
      <c r="G15" s="21">
        <f t="shared" si="0"/>
        <v>78</v>
      </c>
      <c r="H15" s="21">
        <f t="shared" si="0"/>
        <v>78</v>
      </c>
      <c r="I15" s="21">
        <f t="shared" si="0"/>
        <v>78</v>
      </c>
      <c r="J15" s="21">
        <f t="shared" si="0"/>
        <v>78</v>
      </c>
      <c r="K15" s="21">
        <f t="shared" si="0"/>
        <v>78</v>
      </c>
      <c r="L15" s="21">
        <f t="shared" si="0"/>
        <v>78</v>
      </c>
      <c r="M15" s="21">
        <f t="shared" si="0"/>
        <v>78</v>
      </c>
      <c r="N15" s="21">
        <f t="shared" si="0"/>
        <v>78</v>
      </c>
      <c r="O15" s="21">
        <f t="shared" si="0"/>
        <v>78</v>
      </c>
      <c r="P15" s="21">
        <f t="shared" si="0"/>
        <v>78</v>
      </c>
      <c r="Q15" s="21">
        <f t="shared" si="0"/>
        <v>78</v>
      </c>
      <c r="R15" s="21">
        <f t="shared" si="0"/>
        <v>78</v>
      </c>
      <c r="S15" s="21">
        <f t="shared" si="0"/>
        <v>78</v>
      </c>
      <c r="T15" s="21">
        <f t="shared" ref="T15" si="1">SUM(T5:T14)</f>
        <v>78</v>
      </c>
      <c r="U15" s="21">
        <f t="shared" si="0"/>
        <v>78</v>
      </c>
      <c r="V15" s="21">
        <f t="shared" si="0"/>
        <v>78</v>
      </c>
      <c r="W15" s="21">
        <f t="shared" si="0"/>
        <v>78</v>
      </c>
      <c r="X15" s="21">
        <f t="shared" si="0"/>
        <v>78</v>
      </c>
      <c r="Y15" s="21">
        <f t="shared" si="0"/>
        <v>78</v>
      </c>
      <c r="Z15" s="21">
        <f t="shared" si="0"/>
        <v>78</v>
      </c>
      <c r="AA15" s="21">
        <f t="shared" si="0"/>
        <v>78</v>
      </c>
      <c r="AB15" s="21">
        <f t="shared" si="0"/>
        <v>78</v>
      </c>
      <c r="AC15" s="21">
        <f t="shared" si="0"/>
        <v>78</v>
      </c>
      <c r="AD15" s="21">
        <f t="shared" si="0"/>
        <v>78</v>
      </c>
      <c r="AE15" s="21">
        <f t="shared" si="0"/>
        <v>78</v>
      </c>
      <c r="AF15" s="21">
        <f t="shared" si="0"/>
        <v>78</v>
      </c>
      <c r="AG15" s="21">
        <f t="shared" si="0"/>
        <v>78</v>
      </c>
      <c r="AH15" s="21">
        <f t="shared" ref="AH15:AS15" si="2">SUM(AH5:AH14)</f>
        <v>78</v>
      </c>
      <c r="AI15" s="21">
        <f t="shared" si="2"/>
        <v>78</v>
      </c>
      <c r="AJ15" s="21">
        <f t="shared" si="2"/>
        <v>78</v>
      </c>
      <c r="AK15" s="21">
        <f t="shared" si="2"/>
        <v>78</v>
      </c>
      <c r="AL15" s="21">
        <f t="shared" si="2"/>
        <v>78</v>
      </c>
      <c r="AM15" s="21">
        <f t="shared" si="2"/>
        <v>78</v>
      </c>
      <c r="AN15" s="21">
        <f t="shared" si="2"/>
        <v>78</v>
      </c>
      <c r="AO15" s="21">
        <f t="shared" si="2"/>
        <v>78</v>
      </c>
      <c r="AP15" s="21">
        <f t="shared" si="2"/>
        <v>78</v>
      </c>
      <c r="AQ15" s="21">
        <f t="shared" si="2"/>
        <v>78</v>
      </c>
      <c r="AR15" s="21">
        <f t="shared" si="2"/>
        <v>78</v>
      </c>
      <c r="AS15" s="21">
        <f t="shared" si="2"/>
        <v>78</v>
      </c>
      <c r="AU15" s="110"/>
      <c r="AV15" s="100"/>
    </row>
    <row r="16" spans="1:49" ht="28.8" x14ac:dyDescent="0.3">
      <c r="A16" s="22"/>
      <c r="B16" s="23" t="s">
        <v>52</v>
      </c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U16" s="104"/>
      <c r="AV16" s="104" t="s">
        <v>52</v>
      </c>
    </row>
    <row r="17" spans="1:48" s="133" customFormat="1" ht="25.2" customHeight="1" x14ac:dyDescent="0.3">
      <c r="A17" s="12"/>
      <c r="B17" s="131" t="s">
        <v>53</v>
      </c>
      <c r="C17" s="14">
        <v>5</v>
      </c>
      <c r="D17" s="132">
        <v>5</v>
      </c>
      <c r="E17" s="132">
        <v>5</v>
      </c>
      <c r="F17" s="132">
        <v>5</v>
      </c>
      <c r="G17" s="132">
        <v>5</v>
      </c>
      <c r="H17" s="132">
        <v>5</v>
      </c>
      <c r="I17" s="132">
        <v>5</v>
      </c>
      <c r="J17" s="132">
        <v>5</v>
      </c>
      <c r="K17" s="132">
        <v>5</v>
      </c>
      <c r="L17" s="132">
        <v>5</v>
      </c>
      <c r="M17" s="132">
        <v>5</v>
      </c>
      <c r="N17" s="132">
        <v>5</v>
      </c>
      <c r="O17" s="132">
        <v>5</v>
      </c>
      <c r="P17" s="132">
        <v>5</v>
      </c>
      <c r="Q17" s="132">
        <v>5</v>
      </c>
      <c r="R17" s="132">
        <v>5</v>
      </c>
      <c r="S17" s="132">
        <v>5</v>
      </c>
      <c r="T17" s="132">
        <v>5</v>
      </c>
      <c r="U17" s="132">
        <v>5</v>
      </c>
      <c r="V17" s="132">
        <v>5</v>
      </c>
      <c r="W17" s="132">
        <v>5</v>
      </c>
      <c r="X17" s="132">
        <v>5</v>
      </c>
      <c r="Y17" s="132">
        <v>5</v>
      </c>
      <c r="Z17" s="132">
        <v>5</v>
      </c>
      <c r="AA17" s="132">
        <v>5</v>
      </c>
      <c r="AB17" s="132">
        <v>5</v>
      </c>
      <c r="AC17" s="132">
        <v>5</v>
      </c>
      <c r="AD17" s="132">
        <v>5</v>
      </c>
      <c r="AE17" s="132">
        <v>5</v>
      </c>
      <c r="AF17" s="132">
        <v>5</v>
      </c>
      <c r="AG17" s="132">
        <v>5</v>
      </c>
      <c r="AH17" s="132">
        <v>5</v>
      </c>
      <c r="AI17" s="132">
        <v>5</v>
      </c>
      <c r="AJ17" s="132">
        <v>5</v>
      </c>
      <c r="AK17" s="132">
        <v>5</v>
      </c>
      <c r="AL17" s="132">
        <v>5</v>
      </c>
      <c r="AM17" s="132">
        <v>5</v>
      </c>
      <c r="AN17" s="132">
        <v>5</v>
      </c>
      <c r="AO17" s="132">
        <v>5</v>
      </c>
      <c r="AP17" s="132">
        <v>5</v>
      </c>
      <c r="AQ17" s="132">
        <v>5</v>
      </c>
      <c r="AR17" s="132">
        <v>5</v>
      </c>
      <c r="AS17" s="132">
        <v>5</v>
      </c>
      <c r="AU17" s="90">
        <f>COUNTIF( D17:AS17, "&lt;5")</f>
        <v>0</v>
      </c>
      <c r="AV17" s="98" t="s">
        <v>53</v>
      </c>
    </row>
    <row r="18" spans="1:48" ht="20.399999999999999" x14ac:dyDescent="0.3">
      <c r="A18" s="16">
        <v>11</v>
      </c>
      <c r="B18" s="130" t="s">
        <v>54</v>
      </c>
      <c r="C18" s="17">
        <v>7</v>
      </c>
      <c r="D18" s="26">
        <v>7</v>
      </c>
      <c r="E18" s="26">
        <v>7</v>
      </c>
      <c r="F18" s="26">
        <v>7</v>
      </c>
      <c r="G18" s="26">
        <v>7</v>
      </c>
      <c r="H18" s="26">
        <v>7</v>
      </c>
      <c r="I18" s="26">
        <v>7</v>
      </c>
      <c r="J18" s="26">
        <v>7</v>
      </c>
      <c r="K18" s="26">
        <v>7</v>
      </c>
      <c r="L18" s="26">
        <v>7</v>
      </c>
      <c r="M18" s="26">
        <v>7</v>
      </c>
      <c r="N18" s="26">
        <v>7</v>
      </c>
      <c r="O18" s="26">
        <v>7</v>
      </c>
      <c r="P18" s="26">
        <v>7</v>
      </c>
      <c r="Q18" s="26">
        <v>7</v>
      </c>
      <c r="R18" s="26">
        <v>7</v>
      </c>
      <c r="S18" s="26">
        <v>7</v>
      </c>
      <c r="T18" s="26">
        <v>7</v>
      </c>
      <c r="U18" s="26">
        <v>7</v>
      </c>
      <c r="V18" s="26">
        <v>7</v>
      </c>
      <c r="W18" s="26">
        <v>7</v>
      </c>
      <c r="X18" s="26">
        <v>7</v>
      </c>
      <c r="Y18" s="26">
        <v>7</v>
      </c>
      <c r="Z18" s="26">
        <v>7</v>
      </c>
      <c r="AA18" s="26">
        <v>7</v>
      </c>
      <c r="AB18" s="26">
        <v>7</v>
      </c>
      <c r="AC18" s="26">
        <v>7</v>
      </c>
      <c r="AD18" s="26">
        <v>7</v>
      </c>
      <c r="AE18" s="26">
        <v>7</v>
      </c>
      <c r="AF18" s="26">
        <v>7</v>
      </c>
      <c r="AG18" s="26">
        <v>7</v>
      </c>
      <c r="AH18" s="26">
        <v>7</v>
      </c>
      <c r="AI18" s="26">
        <v>7</v>
      </c>
      <c r="AJ18" s="26">
        <v>7</v>
      </c>
      <c r="AK18" s="26">
        <v>7</v>
      </c>
      <c r="AL18" s="26">
        <v>7</v>
      </c>
      <c r="AM18" s="26">
        <v>7</v>
      </c>
      <c r="AN18" s="26">
        <v>7</v>
      </c>
      <c r="AO18" s="26">
        <v>7</v>
      </c>
      <c r="AP18" s="26">
        <v>7</v>
      </c>
      <c r="AQ18" s="26">
        <v>7</v>
      </c>
      <c r="AR18" s="26">
        <v>7</v>
      </c>
      <c r="AS18" s="26">
        <v>7</v>
      </c>
      <c r="AU18" s="90">
        <f>COUNTIF( D18:AS18, "&lt;7")</f>
        <v>0</v>
      </c>
      <c r="AV18" s="99" t="s">
        <v>54</v>
      </c>
    </row>
    <row r="19" spans="1:48" x14ac:dyDescent="0.3">
      <c r="A19" s="18"/>
      <c r="B19" s="19" t="s">
        <v>51</v>
      </c>
      <c r="C19" s="27">
        <f t="shared" ref="C19:AG19" si="3">SUM(C17:C18)</f>
        <v>12</v>
      </c>
      <c r="D19" s="119">
        <f t="shared" si="3"/>
        <v>12</v>
      </c>
      <c r="E19" s="119">
        <f t="shared" si="3"/>
        <v>12</v>
      </c>
      <c r="F19" s="119">
        <f t="shared" si="3"/>
        <v>12</v>
      </c>
      <c r="G19" s="119">
        <f t="shared" si="3"/>
        <v>12</v>
      </c>
      <c r="H19" s="119">
        <f t="shared" si="3"/>
        <v>12</v>
      </c>
      <c r="I19" s="119">
        <f t="shared" si="3"/>
        <v>12</v>
      </c>
      <c r="J19" s="119">
        <f t="shared" si="3"/>
        <v>12</v>
      </c>
      <c r="K19" s="119">
        <f t="shared" si="3"/>
        <v>12</v>
      </c>
      <c r="L19" s="119">
        <f t="shared" si="3"/>
        <v>12</v>
      </c>
      <c r="M19" s="119">
        <f t="shared" si="3"/>
        <v>12</v>
      </c>
      <c r="N19" s="119">
        <f t="shared" si="3"/>
        <v>12</v>
      </c>
      <c r="O19" s="119">
        <f t="shared" si="3"/>
        <v>12</v>
      </c>
      <c r="P19" s="119">
        <f t="shared" si="3"/>
        <v>12</v>
      </c>
      <c r="Q19" s="119">
        <f t="shared" si="3"/>
        <v>12</v>
      </c>
      <c r="R19" s="119">
        <f t="shared" si="3"/>
        <v>12</v>
      </c>
      <c r="S19" s="119">
        <f t="shared" si="3"/>
        <v>12</v>
      </c>
      <c r="T19" s="119">
        <f t="shared" ref="T19" si="4">SUM(T17:T18)</f>
        <v>12</v>
      </c>
      <c r="U19" s="119">
        <f t="shared" si="3"/>
        <v>12</v>
      </c>
      <c r="V19" s="119">
        <f t="shared" si="3"/>
        <v>12</v>
      </c>
      <c r="W19" s="119">
        <f t="shared" si="3"/>
        <v>12</v>
      </c>
      <c r="X19" s="119">
        <f t="shared" si="3"/>
        <v>12</v>
      </c>
      <c r="Y19" s="119">
        <f t="shared" si="3"/>
        <v>12</v>
      </c>
      <c r="Z19" s="119">
        <f t="shared" si="3"/>
        <v>12</v>
      </c>
      <c r="AA19" s="119">
        <f t="shared" si="3"/>
        <v>12</v>
      </c>
      <c r="AB19" s="119">
        <f t="shared" si="3"/>
        <v>12</v>
      </c>
      <c r="AC19" s="119">
        <f t="shared" si="3"/>
        <v>12</v>
      </c>
      <c r="AD19" s="119">
        <f t="shared" si="3"/>
        <v>12</v>
      </c>
      <c r="AE19" s="119">
        <f t="shared" si="3"/>
        <v>12</v>
      </c>
      <c r="AF19" s="119">
        <f t="shared" si="3"/>
        <v>12</v>
      </c>
      <c r="AG19" s="119">
        <f t="shared" si="3"/>
        <v>12</v>
      </c>
      <c r="AH19" s="119">
        <f t="shared" ref="AH19:AS19" si="5">SUM(AH17:AH18)</f>
        <v>12</v>
      </c>
      <c r="AI19" s="119">
        <f t="shared" si="5"/>
        <v>12</v>
      </c>
      <c r="AJ19" s="119">
        <f t="shared" si="5"/>
        <v>12</v>
      </c>
      <c r="AK19" s="119">
        <f t="shared" si="5"/>
        <v>12</v>
      </c>
      <c r="AL19" s="119">
        <f t="shared" si="5"/>
        <v>12</v>
      </c>
      <c r="AM19" s="119">
        <f t="shared" si="5"/>
        <v>12</v>
      </c>
      <c r="AN19" s="119">
        <f t="shared" si="5"/>
        <v>12</v>
      </c>
      <c r="AO19" s="119">
        <f t="shared" si="5"/>
        <v>12</v>
      </c>
      <c r="AP19" s="119">
        <f t="shared" si="5"/>
        <v>12</v>
      </c>
      <c r="AQ19" s="119">
        <f t="shared" si="5"/>
        <v>12</v>
      </c>
      <c r="AR19" s="119">
        <f t="shared" si="5"/>
        <v>12</v>
      </c>
      <c r="AS19" s="119">
        <f t="shared" si="5"/>
        <v>12</v>
      </c>
      <c r="AU19" s="109"/>
      <c r="AV19" s="100"/>
    </row>
    <row r="20" spans="1:48" x14ac:dyDescent="0.3">
      <c r="A20" s="28"/>
      <c r="B20" s="29" t="s">
        <v>55</v>
      </c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U20" s="105"/>
      <c r="AV20" s="105" t="s">
        <v>55</v>
      </c>
    </row>
    <row r="21" spans="1:48" x14ac:dyDescent="0.3">
      <c r="A21" s="12">
        <v>12</v>
      </c>
      <c r="B21" s="13" t="s">
        <v>56</v>
      </c>
      <c r="C21" s="14">
        <v>10</v>
      </c>
      <c r="D21" s="32">
        <v>10</v>
      </c>
      <c r="E21" s="32">
        <v>10</v>
      </c>
      <c r="F21" s="32">
        <v>10</v>
      </c>
      <c r="G21" s="32">
        <v>10</v>
      </c>
      <c r="H21" s="32">
        <v>10</v>
      </c>
      <c r="I21" s="32">
        <v>10</v>
      </c>
      <c r="J21" s="32">
        <v>10</v>
      </c>
      <c r="K21" s="32">
        <v>10</v>
      </c>
      <c r="L21" s="32">
        <v>10</v>
      </c>
      <c r="M21" s="32">
        <v>10</v>
      </c>
      <c r="N21" s="32">
        <v>10</v>
      </c>
      <c r="O21" s="32">
        <v>10</v>
      </c>
      <c r="P21" s="32">
        <v>10</v>
      </c>
      <c r="Q21" s="32">
        <v>10</v>
      </c>
      <c r="R21" s="32">
        <v>10</v>
      </c>
      <c r="S21" s="32">
        <v>10</v>
      </c>
      <c r="T21" s="32">
        <v>10</v>
      </c>
      <c r="U21" s="32">
        <v>10</v>
      </c>
      <c r="V21" s="32">
        <v>10</v>
      </c>
      <c r="W21" s="32">
        <v>10</v>
      </c>
      <c r="X21" s="32">
        <v>10</v>
      </c>
      <c r="Y21" s="32">
        <v>10</v>
      </c>
      <c r="Z21" s="32">
        <v>10</v>
      </c>
      <c r="AA21" s="32">
        <v>10</v>
      </c>
      <c r="AB21" s="32">
        <v>10</v>
      </c>
      <c r="AC21" s="32">
        <v>10</v>
      </c>
      <c r="AD21" s="32">
        <v>10</v>
      </c>
      <c r="AE21" s="32">
        <v>10</v>
      </c>
      <c r="AF21" s="32">
        <v>10</v>
      </c>
      <c r="AG21" s="32">
        <v>10</v>
      </c>
      <c r="AH21" s="32">
        <v>10</v>
      </c>
      <c r="AI21" s="32">
        <v>10</v>
      </c>
      <c r="AJ21" s="32">
        <v>10</v>
      </c>
      <c r="AK21" s="32">
        <v>10</v>
      </c>
      <c r="AL21" s="32">
        <v>10</v>
      </c>
      <c r="AM21" s="32">
        <v>10</v>
      </c>
      <c r="AN21" s="32">
        <v>10</v>
      </c>
      <c r="AO21" s="32">
        <v>10</v>
      </c>
      <c r="AP21" s="32">
        <v>10</v>
      </c>
      <c r="AQ21" s="32">
        <v>10</v>
      </c>
      <c r="AR21" s="32">
        <v>10</v>
      </c>
      <c r="AS21" s="32">
        <v>10</v>
      </c>
      <c r="AU21" s="90">
        <f>COUNTIF( D21:AS21, "&lt;10")</f>
        <v>0</v>
      </c>
      <c r="AV21" s="98" t="s">
        <v>56</v>
      </c>
    </row>
    <row r="22" spans="1:48" x14ac:dyDescent="0.3">
      <c r="A22" s="18">
        <v>13</v>
      </c>
      <c r="B22" s="33" t="s">
        <v>57</v>
      </c>
      <c r="C22" s="1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U22" s="101"/>
      <c r="AV22" s="101"/>
    </row>
    <row r="23" spans="1:48" x14ac:dyDescent="0.3">
      <c r="A23" s="18">
        <v>14</v>
      </c>
      <c r="B23" s="19" t="s">
        <v>51</v>
      </c>
      <c r="C23" s="35">
        <f t="shared" ref="C23:AS23" si="6">SUM(C21,C22)</f>
        <v>10</v>
      </c>
      <c r="D23" s="36">
        <f t="shared" si="6"/>
        <v>10</v>
      </c>
      <c r="E23" s="36">
        <f t="shared" si="6"/>
        <v>10</v>
      </c>
      <c r="F23" s="36">
        <f t="shared" si="6"/>
        <v>10</v>
      </c>
      <c r="G23" s="36">
        <f t="shared" si="6"/>
        <v>10</v>
      </c>
      <c r="H23" s="36">
        <f t="shared" si="6"/>
        <v>10</v>
      </c>
      <c r="I23" s="36">
        <f t="shared" si="6"/>
        <v>10</v>
      </c>
      <c r="J23" s="36">
        <f t="shared" si="6"/>
        <v>10</v>
      </c>
      <c r="K23" s="36">
        <f t="shared" si="6"/>
        <v>10</v>
      </c>
      <c r="L23" s="36">
        <f t="shared" si="6"/>
        <v>10</v>
      </c>
      <c r="M23" s="36">
        <f t="shared" si="6"/>
        <v>10</v>
      </c>
      <c r="N23" s="36">
        <f t="shared" si="6"/>
        <v>10</v>
      </c>
      <c r="O23" s="36">
        <f t="shared" si="6"/>
        <v>10</v>
      </c>
      <c r="P23" s="36">
        <f t="shared" si="6"/>
        <v>10</v>
      </c>
      <c r="Q23" s="36">
        <f t="shared" si="6"/>
        <v>10</v>
      </c>
      <c r="R23" s="36">
        <f t="shared" si="6"/>
        <v>10</v>
      </c>
      <c r="S23" s="36">
        <f t="shared" si="6"/>
        <v>10</v>
      </c>
      <c r="T23" s="36">
        <f t="shared" si="6"/>
        <v>10</v>
      </c>
      <c r="U23" s="36">
        <f t="shared" si="6"/>
        <v>10</v>
      </c>
      <c r="V23" s="36">
        <f t="shared" si="6"/>
        <v>10</v>
      </c>
      <c r="W23" s="36">
        <f t="shared" si="6"/>
        <v>10</v>
      </c>
      <c r="X23" s="36">
        <f t="shared" si="6"/>
        <v>10</v>
      </c>
      <c r="Y23" s="36">
        <f t="shared" si="6"/>
        <v>10</v>
      </c>
      <c r="Z23" s="36">
        <f t="shared" si="6"/>
        <v>10</v>
      </c>
      <c r="AA23" s="36">
        <f t="shared" si="6"/>
        <v>10</v>
      </c>
      <c r="AB23" s="36">
        <f t="shared" si="6"/>
        <v>10</v>
      </c>
      <c r="AC23" s="36">
        <f t="shared" si="6"/>
        <v>10</v>
      </c>
      <c r="AD23" s="36">
        <f t="shared" si="6"/>
        <v>10</v>
      </c>
      <c r="AE23" s="36">
        <f t="shared" si="6"/>
        <v>10</v>
      </c>
      <c r="AF23" s="36">
        <f t="shared" si="6"/>
        <v>10</v>
      </c>
      <c r="AG23" s="36">
        <f t="shared" si="6"/>
        <v>10</v>
      </c>
      <c r="AH23" s="36">
        <f t="shared" si="6"/>
        <v>10</v>
      </c>
      <c r="AI23" s="36">
        <f t="shared" si="6"/>
        <v>10</v>
      </c>
      <c r="AJ23" s="36">
        <f t="shared" si="6"/>
        <v>10</v>
      </c>
      <c r="AK23" s="36">
        <f t="shared" si="6"/>
        <v>10</v>
      </c>
      <c r="AL23" s="36">
        <f t="shared" si="6"/>
        <v>10</v>
      </c>
      <c r="AM23" s="36">
        <f t="shared" si="6"/>
        <v>10</v>
      </c>
      <c r="AN23" s="36">
        <f t="shared" si="6"/>
        <v>10</v>
      </c>
      <c r="AO23" s="36">
        <f t="shared" si="6"/>
        <v>10</v>
      </c>
      <c r="AP23" s="36">
        <f t="shared" si="6"/>
        <v>10</v>
      </c>
      <c r="AQ23" s="36">
        <f t="shared" si="6"/>
        <v>10</v>
      </c>
      <c r="AR23" s="36">
        <f t="shared" si="6"/>
        <v>10</v>
      </c>
      <c r="AS23" s="36">
        <f t="shared" si="6"/>
        <v>10</v>
      </c>
      <c r="AU23" s="101"/>
      <c r="AV23" s="100"/>
    </row>
    <row r="24" spans="1:48" s="115" customFormat="1" x14ac:dyDescent="0.3">
      <c r="A24" s="118"/>
      <c r="B24" s="176"/>
      <c r="C24" s="177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U24" s="90">
        <f>COUNTIF( D24:AS24, "=1")</f>
        <v>0</v>
      </c>
      <c r="AV24" s="116" t="s">
        <v>111</v>
      </c>
    </row>
    <row r="25" spans="1:48" s="115" customFormat="1" x14ac:dyDescent="0.3">
      <c r="A25" s="118"/>
      <c r="B25" s="178" t="s">
        <v>110</v>
      </c>
      <c r="C25" s="179"/>
      <c r="D25" s="123" t="str">
        <f>IF(D24=1, "TRUE", "")</f>
        <v/>
      </c>
      <c r="E25" s="123" t="str">
        <f t="shared" ref="E25:AS25" si="7">IF(E24=1, "TRUE", "")</f>
        <v/>
      </c>
      <c r="F25" s="123" t="str">
        <f t="shared" si="7"/>
        <v/>
      </c>
      <c r="G25" s="123" t="str">
        <f t="shared" si="7"/>
        <v/>
      </c>
      <c r="H25" s="123" t="str">
        <f t="shared" si="7"/>
        <v/>
      </c>
      <c r="I25" s="123" t="str">
        <f t="shared" si="7"/>
        <v/>
      </c>
      <c r="J25" s="123" t="str">
        <f t="shared" si="7"/>
        <v/>
      </c>
      <c r="K25" s="123" t="str">
        <f t="shared" si="7"/>
        <v/>
      </c>
      <c r="L25" s="123" t="str">
        <f t="shared" si="7"/>
        <v/>
      </c>
      <c r="M25" s="123" t="str">
        <f t="shared" si="7"/>
        <v/>
      </c>
      <c r="N25" s="123" t="str">
        <f t="shared" si="7"/>
        <v/>
      </c>
      <c r="O25" s="123" t="str">
        <f t="shared" si="7"/>
        <v/>
      </c>
      <c r="P25" s="123" t="str">
        <f t="shared" si="7"/>
        <v/>
      </c>
      <c r="Q25" s="123" t="str">
        <f t="shared" si="7"/>
        <v/>
      </c>
      <c r="R25" s="123" t="str">
        <f t="shared" si="7"/>
        <v/>
      </c>
      <c r="S25" s="123" t="str">
        <f t="shared" si="7"/>
        <v/>
      </c>
      <c r="T25" s="123" t="str">
        <f t="shared" si="7"/>
        <v/>
      </c>
      <c r="U25" s="123" t="str">
        <f t="shared" si="7"/>
        <v/>
      </c>
      <c r="V25" s="123" t="str">
        <f t="shared" si="7"/>
        <v/>
      </c>
      <c r="W25" s="123" t="str">
        <f t="shared" si="7"/>
        <v/>
      </c>
      <c r="X25" s="123" t="str">
        <f t="shared" si="7"/>
        <v/>
      </c>
      <c r="Y25" s="123" t="str">
        <f t="shared" si="7"/>
        <v/>
      </c>
      <c r="Z25" s="123" t="str">
        <f t="shared" si="7"/>
        <v/>
      </c>
      <c r="AA25" s="123" t="str">
        <f t="shared" si="7"/>
        <v/>
      </c>
      <c r="AB25" s="123" t="str">
        <f t="shared" si="7"/>
        <v/>
      </c>
      <c r="AC25" s="123" t="str">
        <f t="shared" si="7"/>
        <v/>
      </c>
      <c r="AD25" s="123" t="str">
        <f t="shared" si="7"/>
        <v/>
      </c>
      <c r="AE25" s="123" t="str">
        <f t="shared" si="7"/>
        <v/>
      </c>
      <c r="AF25" s="123" t="str">
        <f t="shared" si="7"/>
        <v/>
      </c>
      <c r="AG25" s="123" t="str">
        <f t="shared" si="7"/>
        <v/>
      </c>
      <c r="AH25" s="123" t="str">
        <f t="shared" si="7"/>
        <v/>
      </c>
      <c r="AI25" s="123" t="str">
        <f t="shared" si="7"/>
        <v/>
      </c>
      <c r="AJ25" s="123" t="str">
        <f t="shared" si="7"/>
        <v/>
      </c>
      <c r="AK25" s="123" t="str">
        <f t="shared" si="7"/>
        <v/>
      </c>
      <c r="AL25" s="123" t="str">
        <f t="shared" si="7"/>
        <v/>
      </c>
      <c r="AM25" s="123" t="str">
        <f t="shared" si="7"/>
        <v/>
      </c>
      <c r="AN25" s="123" t="str">
        <f t="shared" si="7"/>
        <v/>
      </c>
      <c r="AO25" s="123" t="str">
        <f t="shared" si="7"/>
        <v/>
      </c>
      <c r="AP25" s="123" t="str">
        <f t="shared" si="7"/>
        <v/>
      </c>
      <c r="AQ25" s="123" t="str">
        <f t="shared" si="7"/>
        <v/>
      </c>
      <c r="AR25" s="123" t="str">
        <f t="shared" si="7"/>
        <v/>
      </c>
      <c r="AS25" s="123" t="str">
        <f t="shared" si="7"/>
        <v/>
      </c>
      <c r="AU25"/>
      <c r="AV25"/>
    </row>
    <row r="26" spans="1:48" x14ac:dyDescent="0.3">
      <c r="A26" s="18"/>
      <c r="B26" s="165" t="s">
        <v>109</v>
      </c>
      <c r="C26" s="166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</row>
    <row r="27" spans="1:48" ht="17.399999999999999" x14ac:dyDescent="0.35">
      <c r="A27" s="18"/>
      <c r="B27" s="37" t="s">
        <v>58</v>
      </c>
      <c r="C27" s="1">
        <f>SUM(C5,C6,C7,C8,C9,C10,C11,C12,C13,C14,C17,C18,C21)</f>
        <v>100</v>
      </c>
      <c r="D27" s="127" t="str">
        <f>IF(D4 = "", "", SUM(D15,D19,D23,D26))</f>
        <v/>
      </c>
      <c r="E27" s="127" t="str">
        <f t="shared" ref="E27:AS27" si="8">IF(E4 = "", "", SUM(E15,E19,E23,E26))</f>
        <v/>
      </c>
      <c r="F27" s="127" t="str">
        <f t="shared" si="8"/>
        <v/>
      </c>
      <c r="G27" s="127" t="str">
        <f t="shared" si="8"/>
        <v/>
      </c>
      <c r="H27" s="127" t="str">
        <f t="shared" si="8"/>
        <v/>
      </c>
      <c r="I27" s="127" t="str">
        <f t="shared" si="8"/>
        <v/>
      </c>
      <c r="J27" s="127" t="str">
        <f t="shared" si="8"/>
        <v/>
      </c>
      <c r="K27" s="127" t="str">
        <f t="shared" si="8"/>
        <v/>
      </c>
      <c r="L27" s="127" t="str">
        <f t="shared" si="8"/>
        <v/>
      </c>
      <c r="M27" s="127" t="str">
        <f t="shared" si="8"/>
        <v/>
      </c>
      <c r="N27" s="127" t="str">
        <f t="shared" si="8"/>
        <v/>
      </c>
      <c r="O27" s="127" t="str">
        <f t="shared" si="8"/>
        <v/>
      </c>
      <c r="P27" s="127" t="str">
        <f t="shared" si="8"/>
        <v/>
      </c>
      <c r="Q27" s="127" t="str">
        <f t="shared" si="8"/>
        <v/>
      </c>
      <c r="R27" s="127" t="str">
        <f t="shared" si="8"/>
        <v/>
      </c>
      <c r="S27" s="127" t="str">
        <f t="shared" si="8"/>
        <v/>
      </c>
      <c r="T27" s="127" t="str">
        <f t="shared" si="8"/>
        <v/>
      </c>
      <c r="U27" s="127" t="str">
        <f t="shared" si="8"/>
        <v/>
      </c>
      <c r="V27" s="127" t="str">
        <f t="shared" si="8"/>
        <v/>
      </c>
      <c r="W27" s="127" t="str">
        <f t="shared" si="8"/>
        <v/>
      </c>
      <c r="X27" s="127" t="str">
        <f t="shared" si="8"/>
        <v/>
      </c>
      <c r="Y27" s="127" t="str">
        <f t="shared" si="8"/>
        <v/>
      </c>
      <c r="Z27" s="127" t="str">
        <f t="shared" si="8"/>
        <v/>
      </c>
      <c r="AA27" s="127" t="str">
        <f t="shared" si="8"/>
        <v/>
      </c>
      <c r="AB27" s="127" t="str">
        <f t="shared" si="8"/>
        <v/>
      </c>
      <c r="AC27" s="127" t="str">
        <f t="shared" si="8"/>
        <v/>
      </c>
      <c r="AD27" s="127" t="str">
        <f t="shared" si="8"/>
        <v/>
      </c>
      <c r="AE27" s="127" t="str">
        <f t="shared" si="8"/>
        <v/>
      </c>
      <c r="AF27" s="127" t="str">
        <f t="shared" si="8"/>
        <v/>
      </c>
      <c r="AG27" s="127" t="str">
        <f t="shared" si="8"/>
        <v/>
      </c>
      <c r="AH27" s="127" t="str">
        <f t="shared" si="8"/>
        <v/>
      </c>
      <c r="AI27" s="127" t="str">
        <f t="shared" si="8"/>
        <v/>
      </c>
      <c r="AJ27" s="127" t="str">
        <f t="shared" si="8"/>
        <v/>
      </c>
      <c r="AK27" s="127" t="str">
        <f t="shared" si="8"/>
        <v/>
      </c>
      <c r="AL27" s="127" t="str">
        <f t="shared" si="8"/>
        <v/>
      </c>
      <c r="AM27" s="127" t="str">
        <f t="shared" si="8"/>
        <v/>
      </c>
      <c r="AN27" s="127" t="str">
        <f t="shared" si="8"/>
        <v/>
      </c>
      <c r="AO27" s="127" t="str">
        <f t="shared" si="8"/>
        <v/>
      </c>
      <c r="AP27" s="127" t="str">
        <f t="shared" si="8"/>
        <v/>
      </c>
      <c r="AQ27" s="127" t="str">
        <f t="shared" si="8"/>
        <v/>
      </c>
      <c r="AR27" s="127" t="str">
        <f t="shared" si="8"/>
        <v/>
      </c>
      <c r="AS27" s="127" t="str">
        <f t="shared" si="8"/>
        <v/>
      </c>
      <c r="AU27" t="str">
        <f>IFERROR(AVERAGE(D27:AS27),"")</f>
        <v/>
      </c>
      <c r="AV27" s="125" t="s">
        <v>114</v>
      </c>
    </row>
    <row r="28" spans="1:48" x14ac:dyDescent="0.3">
      <c r="A28" s="18"/>
      <c r="B28" s="19" t="s">
        <v>59</v>
      </c>
      <c r="C28" s="111">
        <f t="shared" ref="C28" si="9">SUM(C15,C19,C23)</f>
        <v>100</v>
      </c>
      <c r="D28" s="128" t="str">
        <f>IF(D4 = "", "", "100")</f>
        <v/>
      </c>
      <c r="E28" s="128" t="str">
        <f t="shared" ref="E28:AS28" si="10">IF(E4 = "", "", "100")</f>
        <v/>
      </c>
      <c r="F28" s="128" t="str">
        <f t="shared" si="10"/>
        <v/>
      </c>
      <c r="G28" s="128" t="str">
        <f t="shared" si="10"/>
        <v/>
      </c>
      <c r="H28" s="128" t="str">
        <f t="shared" si="10"/>
        <v/>
      </c>
      <c r="I28" s="128" t="str">
        <f t="shared" si="10"/>
        <v/>
      </c>
      <c r="J28" s="128" t="str">
        <f t="shared" si="10"/>
        <v/>
      </c>
      <c r="K28" s="128" t="str">
        <f t="shared" si="10"/>
        <v/>
      </c>
      <c r="L28" s="128" t="str">
        <f t="shared" si="10"/>
        <v/>
      </c>
      <c r="M28" s="128" t="str">
        <f t="shared" si="10"/>
        <v/>
      </c>
      <c r="N28" s="128" t="str">
        <f t="shared" si="10"/>
        <v/>
      </c>
      <c r="O28" s="128" t="str">
        <f t="shared" si="10"/>
        <v/>
      </c>
      <c r="P28" s="128" t="str">
        <f t="shared" si="10"/>
        <v/>
      </c>
      <c r="Q28" s="128" t="str">
        <f t="shared" si="10"/>
        <v/>
      </c>
      <c r="R28" s="128" t="str">
        <f t="shared" si="10"/>
        <v/>
      </c>
      <c r="S28" s="128" t="str">
        <f t="shared" si="10"/>
        <v/>
      </c>
      <c r="T28" s="128" t="str">
        <f t="shared" si="10"/>
        <v/>
      </c>
      <c r="U28" s="128" t="str">
        <f t="shared" si="10"/>
        <v/>
      </c>
      <c r="V28" s="128" t="str">
        <f t="shared" si="10"/>
        <v/>
      </c>
      <c r="W28" s="128" t="str">
        <f t="shared" si="10"/>
        <v/>
      </c>
      <c r="X28" s="128" t="str">
        <f t="shared" si="10"/>
        <v/>
      </c>
      <c r="Y28" s="128" t="str">
        <f t="shared" si="10"/>
        <v/>
      </c>
      <c r="Z28" s="128" t="str">
        <f t="shared" si="10"/>
        <v/>
      </c>
      <c r="AA28" s="128" t="str">
        <f t="shared" si="10"/>
        <v/>
      </c>
      <c r="AB28" s="128" t="str">
        <f t="shared" si="10"/>
        <v/>
      </c>
      <c r="AC28" s="128" t="str">
        <f t="shared" si="10"/>
        <v/>
      </c>
      <c r="AD28" s="128" t="str">
        <f t="shared" si="10"/>
        <v/>
      </c>
      <c r="AE28" s="128" t="str">
        <f t="shared" si="10"/>
        <v/>
      </c>
      <c r="AF28" s="128" t="str">
        <f t="shared" si="10"/>
        <v/>
      </c>
      <c r="AG28" s="128" t="str">
        <f t="shared" si="10"/>
        <v/>
      </c>
      <c r="AH28" s="128" t="str">
        <f t="shared" si="10"/>
        <v/>
      </c>
      <c r="AI28" s="128" t="str">
        <f t="shared" si="10"/>
        <v/>
      </c>
      <c r="AJ28" s="128" t="str">
        <f t="shared" si="10"/>
        <v/>
      </c>
      <c r="AK28" s="128" t="str">
        <f t="shared" si="10"/>
        <v/>
      </c>
      <c r="AL28" s="128" t="str">
        <f t="shared" si="10"/>
        <v/>
      </c>
      <c r="AM28" s="128" t="str">
        <f t="shared" si="10"/>
        <v/>
      </c>
      <c r="AN28" s="128" t="str">
        <f t="shared" si="10"/>
        <v/>
      </c>
      <c r="AO28" s="128" t="str">
        <f t="shared" si="10"/>
        <v/>
      </c>
      <c r="AP28" s="128" t="str">
        <f t="shared" si="10"/>
        <v/>
      </c>
      <c r="AQ28" s="128" t="str">
        <f t="shared" si="10"/>
        <v/>
      </c>
      <c r="AR28" s="128" t="str">
        <f t="shared" si="10"/>
        <v/>
      </c>
      <c r="AS28" s="128" t="str">
        <f t="shared" si="10"/>
        <v/>
      </c>
    </row>
  </sheetData>
  <mergeCells count="4">
    <mergeCell ref="B24:C24"/>
    <mergeCell ref="B25:C25"/>
    <mergeCell ref="B26:C26"/>
    <mergeCell ref="A2:B2"/>
  </mergeCells>
  <conditionalFormatting sqref="AV24:XFD24 A24:D24 AT24">
    <cfRule type="containsText" dxfId="52" priority="7" operator="containsText" text="TRUE">
      <formula>NOT(ISERROR(SEARCH("TRUE",A24)))</formula>
    </cfRule>
  </conditionalFormatting>
  <conditionalFormatting sqref="AW25:XFD25 A25:C25 AT25">
    <cfRule type="containsText" dxfId="51" priority="6" operator="containsText" text="TRUE">
      <formula>NOT(ISERROR(SEARCH("TRUE",A25)))</formula>
    </cfRule>
  </conditionalFormatting>
  <conditionalFormatting sqref="D25:AS25">
    <cfRule type="containsText" dxfId="50" priority="5" operator="containsText" text="TRUE">
      <formula>NOT(ISERROR(SEARCH("TRUE",D25)))</formula>
    </cfRule>
  </conditionalFormatting>
  <conditionalFormatting sqref="E24:I24">
    <cfRule type="containsText" dxfId="49" priority="4" operator="containsText" text="TRUE">
      <formula>NOT(ISERROR(SEARCH("TRUE",E24)))</formula>
    </cfRule>
  </conditionalFormatting>
  <conditionalFormatting sqref="J24:AS24">
    <cfRule type="containsText" dxfId="48" priority="2" operator="containsText" text="TRUE">
      <formula>NOT(ISERROR(SEARCH("TRUE",J24)))</formula>
    </cfRule>
  </conditionalFormatting>
  <dataValidations count="1">
    <dataValidation type="list" allowBlank="1" showInputMessage="1" showErrorMessage="1" sqref="D3:AS3">
      <formula1>ICE_AGENT</formula1>
    </dataValidation>
  </dataValidations>
  <hyperlinks>
    <hyperlink ref="AR2" location="GoToTix01_Agent" display="GoToCalls"/>
    <hyperlink ref="AJ2" location="GoToTix01_1279" display="GoToCalls"/>
    <hyperlink ref="AA2" location="GoToTix01_1212" display="GoToCalls"/>
    <hyperlink ref="V2" location="GoToTix01_1167" display="GoToCalls"/>
    <hyperlink ref="M2" location="GoToTix01_1132" display="GoToCalls"/>
    <hyperlink ref="D2" location="GoToTix01_1027" display="GoToCalls"/>
  </hyperlink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9"/>
  <sheetViews>
    <sheetView topLeftCell="A32" zoomScale="80" zoomScaleNormal="80" workbookViewId="0">
      <selection activeCell="A33" sqref="A33:XFD68"/>
    </sheetView>
  </sheetViews>
  <sheetFormatPr defaultRowHeight="14.4" x14ac:dyDescent="0.3"/>
  <cols>
    <col min="1" max="1" width="8.88671875" style="79" bestFit="1" customWidth="1"/>
    <col min="2" max="2" width="48.77734375" style="33" customWidth="1"/>
    <col min="3" max="3" width="5" style="39" bestFit="1" customWidth="1"/>
    <col min="4" max="12" width="13.33203125" style="80" bestFit="1" customWidth="1"/>
    <col min="13" max="15" width="13.33203125" style="80" hidden="1" customWidth="1"/>
    <col min="16" max="16" width="15" style="80" hidden="1" customWidth="1"/>
    <col min="17" max="23" width="13.33203125" style="80" hidden="1" customWidth="1"/>
    <col min="24" max="24" width="14.5546875" style="80" hidden="1" customWidth="1"/>
    <col min="25" max="25" width="13.33203125" style="80" hidden="1" customWidth="1"/>
    <col min="26" max="26" width="15.5546875" style="80" hidden="1" customWidth="1"/>
    <col min="27" max="27" width="13.33203125" style="80" hidden="1" customWidth="1"/>
    <col min="28" max="28" width="14" style="80" hidden="1" customWidth="1"/>
    <col min="29" max="30" width="13.33203125" style="80" hidden="1" customWidth="1"/>
    <col min="31" max="31" width="13.44140625" style="80" hidden="1" customWidth="1"/>
    <col min="32" max="34" width="13.33203125" style="80" hidden="1" customWidth="1"/>
    <col min="35" max="35" width="13.44140625" style="80" hidden="1" customWidth="1"/>
    <col min="36" max="37" width="13.33203125" style="80" hidden="1" customWidth="1"/>
    <col min="38" max="38" width="17.21875" style="80" hidden="1" customWidth="1"/>
    <col min="39" max="41" width="13.33203125" style="80" hidden="1" customWidth="1"/>
    <col min="42" max="42" width="15.21875" style="80" hidden="1" customWidth="1"/>
    <col min="43" max="43" width="13.33203125" style="80" hidden="1" customWidth="1"/>
    <col min="44" max="45" width="13.33203125" style="80" bestFit="1" customWidth="1"/>
    <col min="46" max="46" width="1.5546875" customWidth="1"/>
    <col min="47" max="47" width="8.21875" style="81" bestFit="1" customWidth="1"/>
    <col min="48" max="48" width="8.88671875" style="79" bestFit="1" customWidth="1"/>
    <col min="49" max="49" width="28.44140625" style="33" customWidth="1"/>
  </cols>
  <sheetData>
    <row r="1" spans="1:49" x14ac:dyDescent="0.3">
      <c r="B1" s="120" t="s">
        <v>112</v>
      </c>
    </row>
    <row r="2" spans="1:49" ht="23.4" x14ac:dyDescent="0.45">
      <c r="A2" s="167" t="s">
        <v>60</v>
      </c>
      <c r="B2" s="168"/>
      <c r="D2" s="40" t="s">
        <v>107</v>
      </c>
      <c r="E2" s="40"/>
      <c r="F2" s="40"/>
      <c r="G2" s="40"/>
      <c r="H2" s="40"/>
      <c r="I2" s="40"/>
      <c r="J2" s="40"/>
      <c r="K2" s="40"/>
      <c r="L2" s="40"/>
      <c r="M2" s="40" t="s">
        <v>107</v>
      </c>
      <c r="N2" s="40"/>
      <c r="O2" s="40"/>
      <c r="P2" s="40"/>
      <c r="Q2" s="40"/>
      <c r="R2" s="40"/>
      <c r="S2" s="40"/>
      <c r="T2" s="40"/>
      <c r="U2" s="40"/>
      <c r="V2" s="40" t="s">
        <v>107</v>
      </c>
      <c r="W2" s="40"/>
      <c r="X2" s="40"/>
      <c r="Y2" s="40"/>
      <c r="Z2" s="40"/>
      <c r="AA2" s="40" t="s">
        <v>107</v>
      </c>
      <c r="AB2" s="40"/>
      <c r="AC2" s="40"/>
      <c r="AD2" s="40"/>
      <c r="AE2" s="40"/>
      <c r="AF2" s="40"/>
      <c r="AG2" s="40"/>
      <c r="AH2" s="40"/>
      <c r="AI2" s="40"/>
      <c r="AJ2" s="40" t="s">
        <v>107</v>
      </c>
      <c r="AK2" s="40"/>
      <c r="AL2" s="40"/>
      <c r="AM2" s="40"/>
      <c r="AN2" s="40"/>
      <c r="AO2" s="40"/>
      <c r="AP2" s="40"/>
      <c r="AQ2" s="40"/>
      <c r="AR2" s="40" t="s">
        <v>107</v>
      </c>
      <c r="AS2" s="40"/>
      <c r="AU2" s="107" t="s">
        <v>82</v>
      </c>
      <c r="AV2" s="169" t="s">
        <v>83</v>
      </c>
      <c r="AW2" s="170"/>
    </row>
    <row r="3" spans="1:49" x14ac:dyDescent="0.3">
      <c r="A3" s="41"/>
      <c r="B3" s="42"/>
      <c r="C3" s="43" t="s">
        <v>105</v>
      </c>
      <c r="D3" s="44" t="str">
        <f>ICE_AGENT</f>
        <v>1027_Hosea</v>
      </c>
      <c r="E3" s="44" t="s">
        <v>371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4" t="s">
        <v>61</v>
      </c>
      <c r="U3" s="44" t="s">
        <v>376</v>
      </c>
      <c r="V3" s="44" t="s">
        <v>18</v>
      </c>
      <c r="W3" s="44" t="s">
        <v>19</v>
      </c>
      <c r="X3" s="44" t="s">
        <v>20</v>
      </c>
      <c r="Y3" s="44" t="s">
        <v>21</v>
      </c>
      <c r="Z3" s="44" t="s">
        <v>22</v>
      </c>
      <c r="AA3" s="44" t="s">
        <v>23</v>
      </c>
      <c r="AB3" s="44" t="s">
        <v>24</v>
      </c>
      <c r="AC3" s="44" t="s">
        <v>25</v>
      </c>
      <c r="AD3" s="44" t="s">
        <v>26</v>
      </c>
      <c r="AE3" s="44" t="s">
        <v>27</v>
      </c>
      <c r="AF3" s="44" t="s">
        <v>28</v>
      </c>
      <c r="AG3" s="44" t="s">
        <v>29</v>
      </c>
      <c r="AH3" s="44" t="s">
        <v>30</v>
      </c>
      <c r="AI3" s="44" t="s">
        <v>31</v>
      </c>
      <c r="AJ3" s="44" t="s">
        <v>32</v>
      </c>
      <c r="AK3" s="44" t="s">
        <v>33</v>
      </c>
      <c r="AL3" s="44" t="s">
        <v>34</v>
      </c>
      <c r="AM3" s="44" t="s">
        <v>35</v>
      </c>
      <c r="AN3" s="44" t="s">
        <v>36</v>
      </c>
      <c r="AO3" s="44" t="s">
        <v>37</v>
      </c>
      <c r="AP3" s="44" t="s">
        <v>38</v>
      </c>
      <c r="AQ3" s="44" t="s">
        <v>39</v>
      </c>
      <c r="AR3" s="44" t="s">
        <v>62</v>
      </c>
      <c r="AS3" s="44" t="s">
        <v>62</v>
      </c>
      <c r="AU3" s="89"/>
      <c r="AV3" s="88">
        <v>2018</v>
      </c>
      <c r="AW3" s="42" t="s">
        <v>390</v>
      </c>
    </row>
    <row r="4" spans="1:49" x14ac:dyDescent="0.3">
      <c r="A4" s="41"/>
      <c r="B4" s="163" t="s">
        <v>115</v>
      </c>
      <c r="C4" s="16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U4" s="89"/>
      <c r="AV4" s="41"/>
      <c r="AW4" s="42"/>
    </row>
    <row r="5" spans="1:49" ht="15.6" x14ac:dyDescent="0.3">
      <c r="A5" s="46"/>
      <c r="B5" s="47" t="s">
        <v>84</v>
      </c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U5" s="82"/>
      <c r="AV5" s="82"/>
      <c r="AW5" s="83" t="s">
        <v>84</v>
      </c>
    </row>
    <row r="6" spans="1:49" x14ac:dyDescent="0.3">
      <c r="A6" s="50" t="s">
        <v>85</v>
      </c>
      <c r="B6" s="13" t="s">
        <v>63</v>
      </c>
      <c r="C6" s="51">
        <v>5</v>
      </c>
      <c r="D6" s="52">
        <v>5</v>
      </c>
      <c r="E6" s="52">
        <v>5</v>
      </c>
      <c r="F6" s="52">
        <v>5</v>
      </c>
      <c r="G6" s="52">
        <v>5</v>
      </c>
      <c r="H6" s="52">
        <v>5</v>
      </c>
      <c r="I6" s="52">
        <v>5</v>
      </c>
      <c r="J6" s="52">
        <v>5</v>
      </c>
      <c r="K6" s="52">
        <v>5</v>
      </c>
      <c r="L6" s="52">
        <v>5</v>
      </c>
      <c r="M6" s="52">
        <v>5</v>
      </c>
      <c r="N6" s="52">
        <v>5</v>
      </c>
      <c r="O6" s="52">
        <v>5</v>
      </c>
      <c r="P6" s="52">
        <v>5</v>
      </c>
      <c r="Q6" s="52">
        <v>5</v>
      </c>
      <c r="R6" s="52">
        <v>5</v>
      </c>
      <c r="S6" s="52">
        <v>5</v>
      </c>
      <c r="T6" s="52">
        <v>5</v>
      </c>
      <c r="U6" s="52">
        <v>5</v>
      </c>
      <c r="V6" s="52">
        <v>5</v>
      </c>
      <c r="W6" s="52">
        <v>5</v>
      </c>
      <c r="X6" s="52">
        <v>5</v>
      </c>
      <c r="Y6" s="52">
        <v>5</v>
      </c>
      <c r="Z6" s="52">
        <v>5</v>
      </c>
      <c r="AA6" s="52">
        <v>5</v>
      </c>
      <c r="AB6" s="52">
        <v>5</v>
      </c>
      <c r="AC6" s="52">
        <v>5</v>
      </c>
      <c r="AD6" s="52">
        <v>5</v>
      </c>
      <c r="AE6" s="52">
        <v>5</v>
      </c>
      <c r="AF6" s="52">
        <v>5</v>
      </c>
      <c r="AG6" s="52">
        <v>5</v>
      </c>
      <c r="AH6" s="52">
        <v>5</v>
      </c>
      <c r="AI6" s="52">
        <v>5</v>
      </c>
      <c r="AJ6" s="52">
        <v>5</v>
      </c>
      <c r="AK6" s="52">
        <v>5</v>
      </c>
      <c r="AL6" s="52">
        <v>5</v>
      </c>
      <c r="AM6" s="52">
        <v>5</v>
      </c>
      <c r="AN6" s="52">
        <v>5</v>
      </c>
      <c r="AO6" s="52">
        <v>5</v>
      </c>
      <c r="AP6" s="52">
        <v>5</v>
      </c>
      <c r="AQ6" s="52">
        <v>5</v>
      </c>
      <c r="AR6" s="52">
        <v>5</v>
      </c>
      <c r="AS6" s="52">
        <v>5</v>
      </c>
      <c r="AU6" s="90">
        <f>COUNTIF( Y6:AS6, "&lt;5")</f>
        <v>0</v>
      </c>
      <c r="AV6" s="50" t="s">
        <v>85</v>
      </c>
      <c r="AW6" s="13" t="s">
        <v>63</v>
      </c>
    </row>
    <row r="7" spans="1:49" x14ac:dyDescent="0.3">
      <c r="A7" s="50" t="s">
        <v>86</v>
      </c>
      <c r="B7" s="13" t="s">
        <v>64</v>
      </c>
      <c r="C7" s="51">
        <v>8</v>
      </c>
      <c r="D7" s="52">
        <v>8</v>
      </c>
      <c r="E7" s="52">
        <v>8</v>
      </c>
      <c r="F7" s="52">
        <v>8</v>
      </c>
      <c r="G7" s="52">
        <v>8</v>
      </c>
      <c r="H7" s="52">
        <v>8</v>
      </c>
      <c r="I7" s="52">
        <v>8</v>
      </c>
      <c r="J7" s="52">
        <v>8</v>
      </c>
      <c r="K7" s="52">
        <v>8</v>
      </c>
      <c r="L7" s="52">
        <v>8</v>
      </c>
      <c r="M7" s="52">
        <v>8</v>
      </c>
      <c r="N7" s="52">
        <v>8</v>
      </c>
      <c r="O7" s="52">
        <v>8</v>
      </c>
      <c r="P7" s="52">
        <v>8</v>
      </c>
      <c r="Q7" s="52">
        <v>8</v>
      </c>
      <c r="R7" s="52">
        <v>8</v>
      </c>
      <c r="S7" s="52">
        <v>8</v>
      </c>
      <c r="T7" s="52">
        <v>8</v>
      </c>
      <c r="U7" s="52">
        <v>8</v>
      </c>
      <c r="V7" s="52">
        <v>8</v>
      </c>
      <c r="W7" s="52">
        <v>8</v>
      </c>
      <c r="X7" s="52">
        <v>8</v>
      </c>
      <c r="Y7" s="52">
        <v>8</v>
      </c>
      <c r="Z7" s="52">
        <v>8</v>
      </c>
      <c r="AA7" s="52">
        <v>8</v>
      </c>
      <c r="AB7" s="52">
        <v>8</v>
      </c>
      <c r="AC7" s="52">
        <v>8</v>
      </c>
      <c r="AD7" s="52">
        <v>8</v>
      </c>
      <c r="AE7" s="52">
        <v>8</v>
      </c>
      <c r="AF7" s="52">
        <v>8</v>
      </c>
      <c r="AG7" s="52">
        <v>8</v>
      </c>
      <c r="AH7" s="52">
        <v>8</v>
      </c>
      <c r="AI7" s="52">
        <v>8</v>
      </c>
      <c r="AJ7" s="52">
        <v>8</v>
      </c>
      <c r="AK7" s="52">
        <v>8</v>
      </c>
      <c r="AL7" s="52">
        <v>8</v>
      </c>
      <c r="AM7" s="52">
        <v>8</v>
      </c>
      <c r="AN7" s="52">
        <v>8</v>
      </c>
      <c r="AO7" s="52">
        <v>8</v>
      </c>
      <c r="AP7" s="52">
        <v>8</v>
      </c>
      <c r="AQ7" s="52">
        <v>8</v>
      </c>
      <c r="AR7" s="52">
        <v>8</v>
      </c>
      <c r="AS7" s="52">
        <v>8</v>
      </c>
      <c r="AU7" s="90">
        <f>COUNTIF( Y7:AS7, "&lt;8")</f>
        <v>0</v>
      </c>
      <c r="AV7" s="50" t="s">
        <v>86</v>
      </c>
      <c r="AW7" s="13" t="s">
        <v>64</v>
      </c>
    </row>
    <row r="8" spans="1:49" x14ac:dyDescent="0.3">
      <c r="A8" s="50" t="s">
        <v>87</v>
      </c>
      <c r="B8" s="13" t="s">
        <v>65</v>
      </c>
      <c r="C8" s="51">
        <v>8</v>
      </c>
      <c r="D8" s="52">
        <v>8</v>
      </c>
      <c r="E8" s="52">
        <v>8</v>
      </c>
      <c r="F8" s="52">
        <v>8</v>
      </c>
      <c r="G8" s="52">
        <v>8</v>
      </c>
      <c r="H8" s="52">
        <v>8</v>
      </c>
      <c r="I8" s="52">
        <v>8</v>
      </c>
      <c r="J8" s="52">
        <v>8</v>
      </c>
      <c r="K8" s="52">
        <v>8</v>
      </c>
      <c r="L8" s="52">
        <v>8</v>
      </c>
      <c r="M8" s="52">
        <v>8</v>
      </c>
      <c r="N8" s="52">
        <v>8</v>
      </c>
      <c r="O8" s="52">
        <v>8</v>
      </c>
      <c r="P8" s="52">
        <v>8</v>
      </c>
      <c r="Q8" s="52">
        <v>8</v>
      </c>
      <c r="R8" s="52">
        <v>8</v>
      </c>
      <c r="S8" s="52">
        <v>8</v>
      </c>
      <c r="T8" s="52">
        <v>8</v>
      </c>
      <c r="U8" s="52">
        <v>8</v>
      </c>
      <c r="V8" s="52">
        <v>8</v>
      </c>
      <c r="W8" s="52">
        <v>8</v>
      </c>
      <c r="X8" s="52">
        <v>8</v>
      </c>
      <c r="Y8" s="52">
        <v>8</v>
      </c>
      <c r="Z8" s="52">
        <v>8</v>
      </c>
      <c r="AA8" s="52">
        <v>8</v>
      </c>
      <c r="AB8" s="52">
        <v>8</v>
      </c>
      <c r="AC8" s="52">
        <v>8</v>
      </c>
      <c r="AD8" s="52">
        <v>8</v>
      </c>
      <c r="AE8" s="52">
        <v>8</v>
      </c>
      <c r="AF8" s="52">
        <v>8</v>
      </c>
      <c r="AG8" s="52">
        <v>8</v>
      </c>
      <c r="AH8" s="52">
        <v>8</v>
      </c>
      <c r="AI8" s="52">
        <v>8</v>
      </c>
      <c r="AJ8" s="52">
        <v>8</v>
      </c>
      <c r="AK8" s="52">
        <v>8</v>
      </c>
      <c r="AL8" s="52">
        <v>8</v>
      </c>
      <c r="AM8" s="52">
        <v>8</v>
      </c>
      <c r="AN8" s="52">
        <v>8</v>
      </c>
      <c r="AO8" s="52">
        <v>8</v>
      </c>
      <c r="AP8" s="52">
        <v>8</v>
      </c>
      <c r="AQ8" s="52">
        <v>8</v>
      </c>
      <c r="AR8" s="52">
        <v>8</v>
      </c>
      <c r="AS8" s="52">
        <v>8</v>
      </c>
      <c r="AU8" s="90">
        <f>COUNTIF( Y8:AS8, "&lt;8")</f>
        <v>0</v>
      </c>
      <c r="AV8" s="50" t="s">
        <v>87</v>
      </c>
      <c r="AW8" s="13" t="s">
        <v>65</v>
      </c>
    </row>
    <row r="9" spans="1:49" ht="27.6" customHeight="1" x14ac:dyDescent="0.3">
      <c r="A9" s="50" t="s">
        <v>88</v>
      </c>
      <c r="B9" s="13" t="s">
        <v>66</v>
      </c>
      <c r="C9" s="51">
        <v>8</v>
      </c>
      <c r="D9" s="52">
        <v>8</v>
      </c>
      <c r="E9" s="52">
        <v>8</v>
      </c>
      <c r="F9" s="52">
        <v>8</v>
      </c>
      <c r="G9" s="52">
        <v>8</v>
      </c>
      <c r="H9" s="52">
        <v>8</v>
      </c>
      <c r="I9" s="52">
        <v>8</v>
      </c>
      <c r="J9" s="52">
        <v>8</v>
      </c>
      <c r="K9" s="52">
        <v>8</v>
      </c>
      <c r="L9" s="52">
        <v>8</v>
      </c>
      <c r="M9" s="52">
        <v>8</v>
      </c>
      <c r="N9" s="52">
        <v>8</v>
      </c>
      <c r="O9" s="52">
        <v>8</v>
      </c>
      <c r="P9" s="52">
        <v>8</v>
      </c>
      <c r="Q9" s="52">
        <v>8</v>
      </c>
      <c r="R9" s="52">
        <v>8</v>
      </c>
      <c r="S9" s="52">
        <v>8</v>
      </c>
      <c r="T9" s="52">
        <v>8</v>
      </c>
      <c r="U9" s="52">
        <v>8</v>
      </c>
      <c r="V9" s="52">
        <v>8</v>
      </c>
      <c r="W9" s="52">
        <v>8</v>
      </c>
      <c r="X9" s="52">
        <v>8</v>
      </c>
      <c r="Y9" s="52">
        <v>8</v>
      </c>
      <c r="Z9" s="52">
        <v>8</v>
      </c>
      <c r="AA9" s="52">
        <v>8</v>
      </c>
      <c r="AB9" s="52">
        <v>8</v>
      </c>
      <c r="AC9" s="52">
        <v>8</v>
      </c>
      <c r="AD9" s="52">
        <v>8</v>
      </c>
      <c r="AE9" s="52">
        <v>8</v>
      </c>
      <c r="AF9" s="52">
        <v>8</v>
      </c>
      <c r="AG9" s="52">
        <v>8</v>
      </c>
      <c r="AH9" s="52">
        <v>8</v>
      </c>
      <c r="AI9" s="52">
        <v>8</v>
      </c>
      <c r="AJ9" s="52">
        <v>8</v>
      </c>
      <c r="AK9" s="52">
        <v>8</v>
      </c>
      <c r="AL9" s="52">
        <v>8</v>
      </c>
      <c r="AM9" s="52">
        <v>8</v>
      </c>
      <c r="AN9" s="52">
        <v>8</v>
      </c>
      <c r="AO9" s="52">
        <v>8</v>
      </c>
      <c r="AP9" s="52">
        <v>8</v>
      </c>
      <c r="AQ9" s="52">
        <v>8</v>
      </c>
      <c r="AR9" s="52">
        <v>8</v>
      </c>
      <c r="AS9" s="52">
        <v>8</v>
      </c>
      <c r="AU9" s="90">
        <f>COUNTIF( Y9:AS9, "&lt;8")</f>
        <v>0</v>
      </c>
      <c r="AV9" s="50" t="s">
        <v>88</v>
      </c>
      <c r="AW9" s="13" t="s">
        <v>66</v>
      </c>
    </row>
    <row r="10" spans="1:49" x14ac:dyDescent="0.3">
      <c r="A10" s="50" t="s">
        <v>89</v>
      </c>
      <c r="B10" s="13" t="s">
        <v>67</v>
      </c>
      <c r="C10" s="51">
        <v>8</v>
      </c>
      <c r="D10" s="52">
        <v>8</v>
      </c>
      <c r="E10" s="52">
        <v>8</v>
      </c>
      <c r="F10" s="52">
        <v>8</v>
      </c>
      <c r="G10" s="52">
        <v>8</v>
      </c>
      <c r="H10" s="52">
        <v>8</v>
      </c>
      <c r="I10" s="52">
        <v>8</v>
      </c>
      <c r="J10" s="52">
        <v>8</v>
      </c>
      <c r="K10" s="52">
        <v>8</v>
      </c>
      <c r="L10" s="52">
        <v>8</v>
      </c>
      <c r="M10" s="52">
        <v>8</v>
      </c>
      <c r="N10" s="52">
        <v>8</v>
      </c>
      <c r="O10" s="52">
        <v>8</v>
      </c>
      <c r="P10" s="52">
        <v>8</v>
      </c>
      <c r="Q10" s="52">
        <v>8</v>
      </c>
      <c r="R10" s="52">
        <v>8</v>
      </c>
      <c r="S10" s="52">
        <v>8</v>
      </c>
      <c r="T10" s="52">
        <v>8</v>
      </c>
      <c r="U10" s="52">
        <v>8</v>
      </c>
      <c r="V10" s="52">
        <v>8</v>
      </c>
      <c r="W10" s="52">
        <v>8</v>
      </c>
      <c r="X10" s="52">
        <v>8</v>
      </c>
      <c r="Y10" s="52">
        <v>8</v>
      </c>
      <c r="Z10" s="52">
        <v>8</v>
      </c>
      <c r="AA10" s="52">
        <v>8</v>
      </c>
      <c r="AB10" s="52">
        <v>8</v>
      </c>
      <c r="AC10" s="52">
        <v>8</v>
      </c>
      <c r="AD10" s="52">
        <v>8</v>
      </c>
      <c r="AE10" s="52">
        <v>8</v>
      </c>
      <c r="AF10" s="52">
        <v>8</v>
      </c>
      <c r="AG10" s="52">
        <v>8</v>
      </c>
      <c r="AH10" s="52">
        <v>8</v>
      </c>
      <c r="AI10" s="52">
        <v>8</v>
      </c>
      <c r="AJ10" s="52">
        <v>8</v>
      </c>
      <c r="AK10" s="52">
        <v>8</v>
      </c>
      <c r="AL10" s="52">
        <v>8</v>
      </c>
      <c r="AM10" s="52">
        <v>8</v>
      </c>
      <c r="AN10" s="52">
        <v>8</v>
      </c>
      <c r="AO10" s="52">
        <v>8</v>
      </c>
      <c r="AP10" s="52">
        <v>8</v>
      </c>
      <c r="AQ10" s="52">
        <v>8</v>
      </c>
      <c r="AR10" s="52">
        <v>8</v>
      </c>
      <c r="AS10" s="52">
        <v>8</v>
      </c>
      <c r="AU10" s="90">
        <f>COUNTIF( Y10:AS10, "&lt;8")</f>
        <v>0</v>
      </c>
      <c r="AV10" s="50" t="s">
        <v>89</v>
      </c>
      <c r="AW10" s="13" t="s">
        <v>67</v>
      </c>
    </row>
    <row r="11" spans="1:49" x14ac:dyDescent="0.3">
      <c r="A11" s="53" t="s">
        <v>90</v>
      </c>
      <c r="B11" s="54" t="s">
        <v>68</v>
      </c>
      <c r="C11" s="55">
        <v>-20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U11" s="182">
        <f>COUNTIF( Y11:AS11, "&gt;0")</f>
        <v>0</v>
      </c>
      <c r="AV11" s="53" t="s">
        <v>90</v>
      </c>
      <c r="AW11" s="54" t="s">
        <v>68</v>
      </c>
    </row>
    <row r="12" spans="1:49" x14ac:dyDescent="0.3">
      <c r="A12" s="50"/>
      <c r="B12" s="13"/>
      <c r="C12" s="57">
        <v>37</v>
      </c>
      <c r="D12" s="58">
        <f t="shared" ref="D12:AS12" si="0">SUM(D6:D11)</f>
        <v>37</v>
      </c>
      <c r="E12" s="58">
        <f t="shared" si="0"/>
        <v>37</v>
      </c>
      <c r="F12" s="58">
        <f t="shared" si="0"/>
        <v>37</v>
      </c>
      <c r="G12" s="58">
        <f t="shared" si="0"/>
        <v>37</v>
      </c>
      <c r="H12" s="58">
        <f t="shared" si="0"/>
        <v>37</v>
      </c>
      <c r="I12" s="58">
        <f t="shared" si="0"/>
        <v>37</v>
      </c>
      <c r="J12" s="58">
        <f t="shared" si="0"/>
        <v>37</v>
      </c>
      <c r="K12" s="58">
        <f t="shared" si="0"/>
        <v>37</v>
      </c>
      <c r="L12" s="58">
        <f t="shared" si="0"/>
        <v>37</v>
      </c>
      <c r="M12" s="58">
        <f t="shared" si="0"/>
        <v>37</v>
      </c>
      <c r="N12" s="58">
        <f t="shared" si="0"/>
        <v>37</v>
      </c>
      <c r="O12" s="58">
        <f t="shared" si="0"/>
        <v>37</v>
      </c>
      <c r="P12" s="58">
        <f t="shared" si="0"/>
        <v>37</v>
      </c>
      <c r="Q12" s="58">
        <f t="shared" si="0"/>
        <v>37</v>
      </c>
      <c r="R12" s="58">
        <f t="shared" si="0"/>
        <v>37</v>
      </c>
      <c r="S12" s="58">
        <f t="shared" si="0"/>
        <v>37</v>
      </c>
      <c r="T12" s="58">
        <f t="shared" si="0"/>
        <v>37</v>
      </c>
      <c r="U12" s="58">
        <f t="shared" si="0"/>
        <v>37</v>
      </c>
      <c r="V12" s="58">
        <f t="shared" si="0"/>
        <v>37</v>
      </c>
      <c r="W12" s="58">
        <f t="shared" si="0"/>
        <v>37</v>
      </c>
      <c r="X12" s="58">
        <f t="shared" si="0"/>
        <v>37</v>
      </c>
      <c r="Y12" s="58">
        <f t="shared" si="0"/>
        <v>37</v>
      </c>
      <c r="Z12" s="58">
        <f t="shared" si="0"/>
        <v>37</v>
      </c>
      <c r="AA12" s="58">
        <f t="shared" si="0"/>
        <v>37</v>
      </c>
      <c r="AB12" s="58">
        <f t="shared" si="0"/>
        <v>37</v>
      </c>
      <c r="AC12" s="58">
        <f t="shared" si="0"/>
        <v>37</v>
      </c>
      <c r="AD12" s="58">
        <f t="shared" si="0"/>
        <v>37</v>
      </c>
      <c r="AE12" s="58">
        <f t="shared" si="0"/>
        <v>37</v>
      </c>
      <c r="AF12" s="58">
        <f t="shared" si="0"/>
        <v>37</v>
      </c>
      <c r="AG12" s="58">
        <f t="shared" si="0"/>
        <v>37</v>
      </c>
      <c r="AH12" s="58">
        <f t="shared" si="0"/>
        <v>37</v>
      </c>
      <c r="AI12" s="58">
        <f t="shared" si="0"/>
        <v>37</v>
      </c>
      <c r="AJ12" s="58">
        <f t="shared" si="0"/>
        <v>37</v>
      </c>
      <c r="AK12" s="58">
        <f t="shared" si="0"/>
        <v>37</v>
      </c>
      <c r="AL12" s="58">
        <f t="shared" si="0"/>
        <v>37</v>
      </c>
      <c r="AM12" s="58">
        <f t="shared" si="0"/>
        <v>37</v>
      </c>
      <c r="AN12" s="58">
        <f t="shared" si="0"/>
        <v>37</v>
      </c>
      <c r="AO12" s="58">
        <f t="shared" si="0"/>
        <v>37</v>
      </c>
      <c r="AP12" s="58">
        <f t="shared" si="0"/>
        <v>37</v>
      </c>
      <c r="AQ12" s="58">
        <f t="shared" si="0"/>
        <v>37</v>
      </c>
      <c r="AR12" s="58">
        <f t="shared" si="0"/>
        <v>37</v>
      </c>
      <c r="AS12" s="58">
        <f t="shared" si="0"/>
        <v>37</v>
      </c>
      <c r="AU12" s="91"/>
      <c r="AV12" s="50"/>
      <c r="AW12" s="13"/>
    </row>
    <row r="13" spans="1:49" ht="15.6" x14ac:dyDescent="0.3">
      <c r="A13" s="59"/>
      <c r="B13" s="60" t="s">
        <v>91</v>
      </c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U13" s="84"/>
      <c r="AV13" s="84"/>
      <c r="AW13" s="85" t="s">
        <v>91</v>
      </c>
    </row>
    <row r="14" spans="1:49" x14ac:dyDescent="0.3">
      <c r="A14" s="50" t="s">
        <v>92</v>
      </c>
      <c r="B14" s="13" t="s">
        <v>69</v>
      </c>
      <c r="C14" s="51">
        <v>8</v>
      </c>
      <c r="D14" s="63">
        <v>8</v>
      </c>
      <c r="E14" s="63">
        <v>8</v>
      </c>
      <c r="F14" s="63">
        <v>8</v>
      </c>
      <c r="G14" s="63">
        <v>8</v>
      </c>
      <c r="H14" s="63">
        <v>8</v>
      </c>
      <c r="I14" s="63">
        <v>8</v>
      </c>
      <c r="J14" s="63">
        <v>8</v>
      </c>
      <c r="K14" s="63">
        <v>8</v>
      </c>
      <c r="L14" s="63">
        <v>8</v>
      </c>
      <c r="M14" s="63">
        <v>8</v>
      </c>
      <c r="N14" s="63">
        <v>8</v>
      </c>
      <c r="O14" s="63">
        <v>8</v>
      </c>
      <c r="P14" s="63">
        <v>8</v>
      </c>
      <c r="Q14" s="63">
        <v>8</v>
      </c>
      <c r="R14" s="63">
        <v>8</v>
      </c>
      <c r="S14" s="63">
        <v>8</v>
      </c>
      <c r="T14" s="63">
        <v>8</v>
      </c>
      <c r="U14" s="63">
        <v>8</v>
      </c>
      <c r="V14" s="63">
        <v>8</v>
      </c>
      <c r="W14" s="63">
        <v>8</v>
      </c>
      <c r="X14" s="63">
        <v>8</v>
      </c>
      <c r="Y14" s="63">
        <v>8</v>
      </c>
      <c r="Z14" s="63">
        <v>8</v>
      </c>
      <c r="AA14" s="63">
        <v>8</v>
      </c>
      <c r="AB14" s="63">
        <v>8</v>
      </c>
      <c r="AC14" s="63">
        <v>8</v>
      </c>
      <c r="AD14" s="63">
        <v>8</v>
      </c>
      <c r="AE14" s="63">
        <v>8</v>
      </c>
      <c r="AF14" s="63">
        <v>8</v>
      </c>
      <c r="AG14" s="63">
        <v>8</v>
      </c>
      <c r="AH14" s="63">
        <v>8</v>
      </c>
      <c r="AI14" s="63">
        <v>8</v>
      </c>
      <c r="AJ14" s="63">
        <v>8</v>
      </c>
      <c r="AK14" s="63">
        <v>8</v>
      </c>
      <c r="AL14" s="63">
        <v>8</v>
      </c>
      <c r="AM14" s="63">
        <v>8</v>
      </c>
      <c r="AN14" s="63">
        <v>8</v>
      </c>
      <c r="AO14" s="63">
        <v>8</v>
      </c>
      <c r="AP14" s="63">
        <v>8</v>
      </c>
      <c r="AQ14" s="63">
        <v>8</v>
      </c>
      <c r="AR14" s="63">
        <v>8</v>
      </c>
      <c r="AS14" s="63">
        <v>8</v>
      </c>
      <c r="AU14" s="90">
        <f>COUNTIF( Y14:AS14, "&lt;8")</f>
        <v>0</v>
      </c>
      <c r="AV14" s="50" t="s">
        <v>92</v>
      </c>
      <c r="AW14" s="13" t="s">
        <v>69</v>
      </c>
    </row>
    <row r="15" spans="1:49" ht="21.6" x14ac:dyDescent="0.3">
      <c r="A15" s="53" t="s">
        <v>93</v>
      </c>
      <c r="B15" s="54" t="s">
        <v>70</v>
      </c>
      <c r="C15" s="55">
        <v>-20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U15" s="182">
        <f>COUNTIF( Y15:AS15, "&gt;0")</f>
        <v>0</v>
      </c>
      <c r="AV15" s="53" t="s">
        <v>93</v>
      </c>
      <c r="AW15" s="54" t="s">
        <v>70</v>
      </c>
    </row>
    <row r="16" spans="1:49" ht="21.6" x14ac:dyDescent="0.3">
      <c r="A16" s="50" t="s">
        <v>94</v>
      </c>
      <c r="B16" s="13" t="s">
        <v>71</v>
      </c>
      <c r="C16" s="51">
        <v>8</v>
      </c>
      <c r="D16" s="63">
        <v>8</v>
      </c>
      <c r="E16" s="63">
        <v>8</v>
      </c>
      <c r="F16" s="63">
        <v>8</v>
      </c>
      <c r="G16" s="63">
        <v>8</v>
      </c>
      <c r="H16" s="63">
        <v>8</v>
      </c>
      <c r="I16" s="63">
        <v>8</v>
      </c>
      <c r="J16" s="63">
        <v>8</v>
      </c>
      <c r="K16" s="63">
        <v>8</v>
      </c>
      <c r="L16" s="63">
        <v>8</v>
      </c>
      <c r="M16" s="63">
        <v>8</v>
      </c>
      <c r="N16" s="63">
        <v>8</v>
      </c>
      <c r="O16" s="63">
        <v>8</v>
      </c>
      <c r="P16" s="63">
        <v>8</v>
      </c>
      <c r="Q16" s="63">
        <v>8</v>
      </c>
      <c r="R16" s="63">
        <v>8</v>
      </c>
      <c r="S16" s="63">
        <v>8</v>
      </c>
      <c r="T16" s="63">
        <v>8</v>
      </c>
      <c r="U16" s="63">
        <v>8</v>
      </c>
      <c r="V16" s="63">
        <v>8</v>
      </c>
      <c r="W16" s="63">
        <v>8</v>
      </c>
      <c r="X16" s="63">
        <v>8</v>
      </c>
      <c r="Y16" s="63">
        <v>8</v>
      </c>
      <c r="Z16" s="63">
        <v>8</v>
      </c>
      <c r="AA16" s="63">
        <v>8</v>
      </c>
      <c r="AB16" s="63">
        <v>8</v>
      </c>
      <c r="AC16" s="63">
        <v>8</v>
      </c>
      <c r="AD16" s="63">
        <v>8</v>
      </c>
      <c r="AE16" s="63">
        <v>8</v>
      </c>
      <c r="AF16" s="63">
        <v>8</v>
      </c>
      <c r="AG16" s="63">
        <v>8</v>
      </c>
      <c r="AH16" s="63">
        <v>8</v>
      </c>
      <c r="AI16" s="63">
        <v>8</v>
      </c>
      <c r="AJ16" s="63">
        <v>8</v>
      </c>
      <c r="AK16" s="63">
        <v>8</v>
      </c>
      <c r="AL16" s="63">
        <v>8</v>
      </c>
      <c r="AM16" s="63">
        <v>8</v>
      </c>
      <c r="AN16" s="63">
        <v>8</v>
      </c>
      <c r="AO16" s="63">
        <v>8</v>
      </c>
      <c r="AP16" s="63">
        <v>8</v>
      </c>
      <c r="AQ16" s="63">
        <v>8</v>
      </c>
      <c r="AR16" s="63">
        <v>8</v>
      </c>
      <c r="AS16" s="63">
        <v>8</v>
      </c>
      <c r="AU16" s="90">
        <f>COUNTIF( Y16:AS16, "&lt;8")</f>
        <v>0</v>
      </c>
      <c r="AV16" s="50" t="s">
        <v>94</v>
      </c>
      <c r="AW16" s="13" t="s">
        <v>71</v>
      </c>
    </row>
    <row r="17" spans="1:49" x14ac:dyDescent="0.3">
      <c r="A17" s="50" t="s">
        <v>95</v>
      </c>
      <c r="B17" s="13" t="s">
        <v>108</v>
      </c>
      <c r="C17" s="51">
        <v>8</v>
      </c>
      <c r="D17" s="63">
        <v>8</v>
      </c>
      <c r="E17" s="63">
        <v>8</v>
      </c>
      <c r="F17" s="63">
        <v>8</v>
      </c>
      <c r="G17" s="63">
        <v>8</v>
      </c>
      <c r="H17" s="63">
        <v>8</v>
      </c>
      <c r="I17" s="63">
        <v>8</v>
      </c>
      <c r="J17" s="63">
        <v>8</v>
      </c>
      <c r="K17" s="63">
        <v>8</v>
      </c>
      <c r="L17" s="63">
        <v>8</v>
      </c>
      <c r="M17" s="63">
        <v>8</v>
      </c>
      <c r="N17" s="63">
        <v>8</v>
      </c>
      <c r="O17" s="63">
        <v>8</v>
      </c>
      <c r="P17" s="63">
        <v>8</v>
      </c>
      <c r="Q17" s="63">
        <v>8</v>
      </c>
      <c r="R17" s="63">
        <v>8</v>
      </c>
      <c r="S17" s="63">
        <v>8</v>
      </c>
      <c r="T17" s="63">
        <v>8</v>
      </c>
      <c r="U17" s="63">
        <v>8</v>
      </c>
      <c r="V17" s="63">
        <v>8</v>
      </c>
      <c r="W17" s="63">
        <v>8</v>
      </c>
      <c r="X17" s="63">
        <v>8</v>
      </c>
      <c r="Y17" s="63">
        <v>8</v>
      </c>
      <c r="Z17" s="63">
        <v>8</v>
      </c>
      <c r="AA17" s="63">
        <v>8</v>
      </c>
      <c r="AB17" s="63">
        <v>8</v>
      </c>
      <c r="AC17" s="63">
        <v>8</v>
      </c>
      <c r="AD17" s="63">
        <v>8</v>
      </c>
      <c r="AE17" s="63">
        <v>8</v>
      </c>
      <c r="AF17" s="63">
        <v>8</v>
      </c>
      <c r="AG17" s="63">
        <v>8</v>
      </c>
      <c r="AH17" s="63">
        <v>8</v>
      </c>
      <c r="AI17" s="63">
        <v>8</v>
      </c>
      <c r="AJ17" s="63">
        <v>8</v>
      </c>
      <c r="AK17" s="63">
        <v>8</v>
      </c>
      <c r="AL17" s="63">
        <v>8</v>
      </c>
      <c r="AM17" s="63">
        <v>8</v>
      </c>
      <c r="AN17" s="63">
        <v>8</v>
      </c>
      <c r="AO17" s="63">
        <v>8</v>
      </c>
      <c r="AP17" s="63">
        <v>8</v>
      </c>
      <c r="AQ17" s="63">
        <v>8</v>
      </c>
      <c r="AR17" s="63">
        <v>8</v>
      </c>
      <c r="AS17" s="63">
        <v>8</v>
      </c>
      <c r="AU17" s="90">
        <f>COUNTIF( Y17:AS17, "&lt;8")</f>
        <v>0</v>
      </c>
      <c r="AV17" s="50" t="s">
        <v>95</v>
      </c>
      <c r="AW17" s="13" t="s">
        <v>72</v>
      </c>
    </row>
    <row r="18" spans="1:49" x14ac:dyDescent="0.3">
      <c r="A18" s="53" t="s">
        <v>96</v>
      </c>
      <c r="B18" s="54" t="s">
        <v>73</v>
      </c>
      <c r="C18" s="55">
        <v>-20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U18" s="182">
        <f>COUNTIF( Y18:AS18, "&gt;0")</f>
        <v>0</v>
      </c>
      <c r="AV18" s="53" t="s">
        <v>96</v>
      </c>
      <c r="AW18" s="54" t="s">
        <v>73</v>
      </c>
    </row>
    <row r="19" spans="1:49" x14ac:dyDescent="0.3">
      <c r="A19" s="53" t="s">
        <v>97</v>
      </c>
      <c r="B19" s="54" t="s">
        <v>74</v>
      </c>
      <c r="C19" s="55">
        <v>-20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U19" s="182">
        <f>COUNTIF( Y19:AS19, "&gt;0")</f>
        <v>0</v>
      </c>
      <c r="AV19" s="53" t="s">
        <v>97</v>
      </c>
      <c r="AW19" s="54" t="s">
        <v>74</v>
      </c>
    </row>
    <row r="20" spans="1:49" x14ac:dyDescent="0.3">
      <c r="A20" s="50"/>
      <c r="B20" s="13"/>
      <c r="C20" s="64">
        <v>24</v>
      </c>
      <c r="D20" s="65">
        <f t="shared" ref="D20:AR20" si="1">SUM(D14:D19)</f>
        <v>24</v>
      </c>
      <c r="E20" s="65">
        <f t="shared" si="1"/>
        <v>24</v>
      </c>
      <c r="F20" s="65">
        <f t="shared" si="1"/>
        <v>24</v>
      </c>
      <c r="G20" s="65">
        <f t="shared" si="1"/>
        <v>24</v>
      </c>
      <c r="H20" s="65">
        <f t="shared" si="1"/>
        <v>24</v>
      </c>
      <c r="I20" s="65">
        <f t="shared" si="1"/>
        <v>24</v>
      </c>
      <c r="J20" s="65">
        <f t="shared" si="1"/>
        <v>24</v>
      </c>
      <c r="K20" s="65">
        <f t="shared" si="1"/>
        <v>24</v>
      </c>
      <c r="L20" s="65">
        <f t="shared" si="1"/>
        <v>24</v>
      </c>
      <c r="M20" s="65">
        <f t="shared" si="1"/>
        <v>24</v>
      </c>
      <c r="N20" s="65">
        <f t="shared" si="1"/>
        <v>24</v>
      </c>
      <c r="O20" s="65">
        <f t="shared" si="1"/>
        <v>24</v>
      </c>
      <c r="P20" s="65">
        <f t="shared" si="1"/>
        <v>24</v>
      </c>
      <c r="Q20" s="65">
        <f t="shared" si="1"/>
        <v>24</v>
      </c>
      <c r="R20" s="65">
        <f t="shared" si="1"/>
        <v>24</v>
      </c>
      <c r="S20" s="65">
        <f t="shared" si="1"/>
        <v>24</v>
      </c>
      <c r="T20" s="65">
        <f t="shared" si="1"/>
        <v>24</v>
      </c>
      <c r="U20" s="65">
        <f t="shared" si="1"/>
        <v>24</v>
      </c>
      <c r="V20" s="65">
        <f t="shared" si="1"/>
        <v>24</v>
      </c>
      <c r="W20" s="65">
        <f t="shared" si="1"/>
        <v>24</v>
      </c>
      <c r="X20" s="65">
        <f t="shared" si="1"/>
        <v>24</v>
      </c>
      <c r="Y20" s="65">
        <f t="shared" si="1"/>
        <v>24</v>
      </c>
      <c r="Z20" s="65">
        <f t="shared" si="1"/>
        <v>24</v>
      </c>
      <c r="AA20" s="65">
        <f t="shared" si="1"/>
        <v>24</v>
      </c>
      <c r="AB20" s="65">
        <f t="shared" si="1"/>
        <v>24</v>
      </c>
      <c r="AC20" s="65">
        <f t="shared" si="1"/>
        <v>24</v>
      </c>
      <c r="AD20" s="65">
        <f t="shared" si="1"/>
        <v>24</v>
      </c>
      <c r="AE20" s="65">
        <f t="shared" si="1"/>
        <v>24</v>
      </c>
      <c r="AF20" s="65">
        <f t="shared" si="1"/>
        <v>24</v>
      </c>
      <c r="AG20" s="65">
        <f t="shared" si="1"/>
        <v>24</v>
      </c>
      <c r="AH20" s="65">
        <f t="shared" si="1"/>
        <v>24</v>
      </c>
      <c r="AI20" s="65">
        <f t="shared" si="1"/>
        <v>24</v>
      </c>
      <c r="AJ20" s="65">
        <f t="shared" si="1"/>
        <v>24</v>
      </c>
      <c r="AK20" s="65">
        <f t="shared" si="1"/>
        <v>24</v>
      </c>
      <c r="AL20" s="65">
        <f t="shared" si="1"/>
        <v>24</v>
      </c>
      <c r="AM20" s="65">
        <f t="shared" si="1"/>
        <v>24</v>
      </c>
      <c r="AN20" s="65">
        <f t="shared" si="1"/>
        <v>24</v>
      </c>
      <c r="AO20" s="65">
        <f t="shared" si="1"/>
        <v>24</v>
      </c>
      <c r="AP20" s="65">
        <f t="shared" si="1"/>
        <v>24</v>
      </c>
      <c r="AQ20" s="65">
        <f t="shared" si="1"/>
        <v>24</v>
      </c>
      <c r="AR20" s="65">
        <f t="shared" si="1"/>
        <v>24</v>
      </c>
      <c r="AS20" s="65">
        <f>SUM(AS14:AS19)</f>
        <v>24</v>
      </c>
      <c r="AU20" s="91"/>
      <c r="AV20" s="50"/>
      <c r="AW20" s="13"/>
    </row>
    <row r="21" spans="1:49" ht="15.6" x14ac:dyDescent="0.3">
      <c r="A21" s="66"/>
      <c r="B21" s="67" t="s">
        <v>98</v>
      </c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U21" s="86"/>
      <c r="AV21" s="86"/>
      <c r="AW21" s="87" t="s">
        <v>98</v>
      </c>
    </row>
    <row r="22" spans="1:49" ht="25.8" customHeight="1" x14ac:dyDescent="0.3">
      <c r="A22" s="50" t="s">
        <v>99</v>
      </c>
      <c r="B22" s="13" t="s">
        <v>75</v>
      </c>
      <c r="C22" s="51">
        <v>10</v>
      </c>
      <c r="D22" s="70">
        <v>10</v>
      </c>
      <c r="E22" s="70">
        <v>10</v>
      </c>
      <c r="F22" s="70">
        <v>10</v>
      </c>
      <c r="G22" s="70">
        <v>10</v>
      </c>
      <c r="H22" s="70">
        <v>10</v>
      </c>
      <c r="I22" s="70">
        <v>10</v>
      </c>
      <c r="J22" s="70">
        <v>10</v>
      </c>
      <c r="K22" s="70">
        <v>10</v>
      </c>
      <c r="L22" s="70">
        <v>10</v>
      </c>
      <c r="M22" s="70">
        <v>10</v>
      </c>
      <c r="N22" s="70">
        <v>10</v>
      </c>
      <c r="O22" s="70">
        <v>10</v>
      </c>
      <c r="P22" s="70">
        <v>10</v>
      </c>
      <c r="Q22" s="70">
        <v>10</v>
      </c>
      <c r="R22" s="70">
        <v>10</v>
      </c>
      <c r="S22" s="70">
        <v>10</v>
      </c>
      <c r="T22" s="70">
        <v>10</v>
      </c>
      <c r="U22" s="70">
        <v>10</v>
      </c>
      <c r="V22" s="70">
        <v>10</v>
      </c>
      <c r="W22" s="70">
        <v>10</v>
      </c>
      <c r="X22" s="70">
        <v>10</v>
      </c>
      <c r="Y22" s="70">
        <v>10</v>
      </c>
      <c r="Z22" s="70">
        <v>10</v>
      </c>
      <c r="AA22" s="70">
        <v>10</v>
      </c>
      <c r="AB22" s="70">
        <v>10</v>
      </c>
      <c r="AC22" s="70">
        <v>10</v>
      </c>
      <c r="AD22" s="70">
        <v>10</v>
      </c>
      <c r="AE22" s="70">
        <v>10</v>
      </c>
      <c r="AF22" s="70">
        <v>10</v>
      </c>
      <c r="AG22" s="70">
        <v>10</v>
      </c>
      <c r="AH22" s="70">
        <v>10</v>
      </c>
      <c r="AI22" s="70">
        <v>10</v>
      </c>
      <c r="AJ22" s="70">
        <v>10</v>
      </c>
      <c r="AK22" s="70">
        <v>10</v>
      </c>
      <c r="AL22" s="70">
        <v>10</v>
      </c>
      <c r="AM22" s="70">
        <v>10</v>
      </c>
      <c r="AN22" s="70">
        <v>10</v>
      </c>
      <c r="AO22" s="70">
        <v>10</v>
      </c>
      <c r="AP22" s="70">
        <v>10</v>
      </c>
      <c r="AQ22" s="70">
        <v>10</v>
      </c>
      <c r="AR22" s="70">
        <v>10</v>
      </c>
      <c r="AS22" s="70">
        <v>10</v>
      </c>
      <c r="AU22" s="90">
        <f>COUNTIF( Y22:AS22, "&lt;10")</f>
        <v>0</v>
      </c>
      <c r="AV22" s="50" t="s">
        <v>99</v>
      </c>
      <c r="AW22" s="13" t="s">
        <v>75</v>
      </c>
    </row>
    <row r="23" spans="1:49" x14ac:dyDescent="0.3">
      <c r="A23" s="50" t="s">
        <v>100</v>
      </c>
      <c r="B23" s="13" t="s">
        <v>76</v>
      </c>
      <c r="C23" s="51">
        <v>5</v>
      </c>
      <c r="D23" s="70">
        <v>5</v>
      </c>
      <c r="E23" s="70">
        <v>5</v>
      </c>
      <c r="F23" s="70">
        <v>5</v>
      </c>
      <c r="G23" s="70">
        <v>5</v>
      </c>
      <c r="H23" s="70">
        <v>5</v>
      </c>
      <c r="I23" s="70">
        <v>5</v>
      </c>
      <c r="J23" s="70">
        <v>5</v>
      </c>
      <c r="K23" s="70">
        <v>5</v>
      </c>
      <c r="L23" s="70">
        <v>5</v>
      </c>
      <c r="M23" s="70">
        <v>5</v>
      </c>
      <c r="N23" s="70">
        <v>5</v>
      </c>
      <c r="O23" s="70">
        <v>5</v>
      </c>
      <c r="P23" s="70">
        <v>5</v>
      </c>
      <c r="Q23" s="70">
        <v>5</v>
      </c>
      <c r="R23" s="70">
        <v>5</v>
      </c>
      <c r="S23" s="70">
        <v>5</v>
      </c>
      <c r="T23" s="70">
        <v>5</v>
      </c>
      <c r="U23" s="70">
        <v>5</v>
      </c>
      <c r="V23" s="70">
        <v>5</v>
      </c>
      <c r="W23" s="70">
        <v>5</v>
      </c>
      <c r="X23" s="70">
        <v>5</v>
      </c>
      <c r="Y23" s="70">
        <v>5</v>
      </c>
      <c r="Z23" s="70">
        <v>5</v>
      </c>
      <c r="AA23" s="70">
        <v>5</v>
      </c>
      <c r="AB23" s="70">
        <v>5</v>
      </c>
      <c r="AC23" s="70">
        <v>5</v>
      </c>
      <c r="AD23" s="70">
        <v>5</v>
      </c>
      <c r="AE23" s="70">
        <v>5</v>
      </c>
      <c r="AF23" s="70">
        <v>5</v>
      </c>
      <c r="AG23" s="70">
        <v>5</v>
      </c>
      <c r="AH23" s="70">
        <v>5</v>
      </c>
      <c r="AI23" s="70">
        <v>5</v>
      </c>
      <c r="AJ23" s="70">
        <v>5</v>
      </c>
      <c r="AK23" s="70">
        <v>5</v>
      </c>
      <c r="AL23" s="70">
        <v>5</v>
      </c>
      <c r="AM23" s="70">
        <v>5</v>
      </c>
      <c r="AN23" s="70">
        <v>5</v>
      </c>
      <c r="AO23" s="70">
        <v>5</v>
      </c>
      <c r="AP23" s="70">
        <v>5</v>
      </c>
      <c r="AQ23" s="70">
        <v>5</v>
      </c>
      <c r="AR23" s="70">
        <v>5</v>
      </c>
      <c r="AS23" s="70">
        <v>5</v>
      </c>
      <c r="AU23" s="90">
        <f>COUNTIF( Y23:AS23, "&lt;5")</f>
        <v>0</v>
      </c>
      <c r="AV23" s="50" t="s">
        <v>100</v>
      </c>
      <c r="AW23" s="13" t="s">
        <v>76</v>
      </c>
    </row>
    <row r="24" spans="1:49" ht="31.8" x14ac:dyDescent="0.3">
      <c r="A24" s="50" t="s">
        <v>101</v>
      </c>
      <c r="B24" s="13" t="s">
        <v>77</v>
      </c>
      <c r="C24" s="51">
        <v>8</v>
      </c>
      <c r="D24" s="70">
        <v>8</v>
      </c>
      <c r="E24" s="70">
        <v>8</v>
      </c>
      <c r="F24" s="70">
        <v>8</v>
      </c>
      <c r="G24" s="70">
        <v>8</v>
      </c>
      <c r="H24" s="70">
        <v>8</v>
      </c>
      <c r="I24" s="70">
        <v>8</v>
      </c>
      <c r="J24" s="70">
        <v>8</v>
      </c>
      <c r="K24" s="70">
        <v>8</v>
      </c>
      <c r="L24" s="70">
        <v>8</v>
      </c>
      <c r="M24" s="70">
        <v>8</v>
      </c>
      <c r="N24" s="70">
        <v>8</v>
      </c>
      <c r="O24" s="70">
        <v>8</v>
      </c>
      <c r="P24" s="70">
        <v>8</v>
      </c>
      <c r="Q24" s="70">
        <v>8</v>
      </c>
      <c r="R24" s="70">
        <v>8</v>
      </c>
      <c r="S24" s="70">
        <v>8</v>
      </c>
      <c r="T24" s="70">
        <v>8</v>
      </c>
      <c r="U24" s="70">
        <v>8</v>
      </c>
      <c r="V24" s="70">
        <v>8</v>
      </c>
      <c r="W24" s="70">
        <v>8</v>
      </c>
      <c r="X24" s="70">
        <v>8</v>
      </c>
      <c r="Y24" s="70">
        <v>8</v>
      </c>
      <c r="Z24" s="70">
        <v>8</v>
      </c>
      <c r="AA24" s="70">
        <v>8</v>
      </c>
      <c r="AB24" s="70">
        <v>8</v>
      </c>
      <c r="AC24" s="70">
        <v>8</v>
      </c>
      <c r="AD24" s="70">
        <v>8</v>
      </c>
      <c r="AE24" s="70">
        <v>8</v>
      </c>
      <c r="AF24" s="70">
        <v>8</v>
      </c>
      <c r="AG24" s="70">
        <v>8</v>
      </c>
      <c r="AH24" s="70">
        <v>8</v>
      </c>
      <c r="AI24" s="70">
        <v>8</v>
      </c>
      <c r="AJ24" s="70">
        <v>8</v>
      </c>
      <c r="AK24" s="70">
        <v>8</v>
      </c>
      <c r="AL24" s="70">
        <v>8</v>
      </c>
      <c r="AM24" s="70">
        <v>8</v>
      </c>
      <c r="AN24" s="70">
        <v>8</v>
      </c>
      <c r="AO24" s="70">
        <v>8</v>
      </c>
      <c r="AP24" s="70">
        <v>8</v>
      </c>
      <c r="AQ24" s="70">
        <v>8</v>
      </c>
      <c r="AR24" s="70">
        <v>8</v>
      </c>
      <c r="AS24" s="70">
        <v>8</v>
      </c>
      <c r="AU24" s="90">
        <f>COUNTIF( Y24:AS24, "&lt;8")</f>
        <v>0</v>
      </c>
      <c r="AV24" s="50" t="s">
        <v>101</v>
      </c>
      <c r="AW24" s="13" t="s">
        <v>77</v>
      </c>
    </row>
    <row r="25" spans="1:49" x14ac:dyDescent="0.3">
      <c r="A25" s="50" t="s">
        <v>102</v>
      </c>
      <c r="B25" s="13" t="s">
        <v>78</v>
      </c>
      <c r="C25" s="51">
        <v>8</v>
      </c>
      <c r="D25" s="70">
        <v>8</v>
      </c>
      <c r="E25" s="70">
        <v>8</v>
      </c>
      <c r="F25" s="70">
        <v>8</v>
      </c>
      <c r="G25" s="70">
        <v>8</v>
      </c>
      <c r="H25" s="70">
        <v>8</v>
      </c>
      <c r="I25" s="70">
        <v>8</v>
      </c>
      <c r="J25" s="70">
        <v>8</v>
      </c>
      <c r="K25" s="70">
        <v>8</v>
      </c>
      <c r="L25" s="70">
        <v>8</v>
      </c>
      <c r="M25" s="70">
        <v>8</v>
      </c>
      <c r="N25" s="70">
        <v>8</v>
      </c>
      <c r="O25" s="70">
        <v>8</v>
      </c>
      <c r="P25" s="70">
        <v>8</v>
      </c>
      <c r="Q25" s="70">
        <v>8</v>
      </c>
      <c r="R25" s="70">
        <v>8</v>
      </c>
      <c r="S25" s="70">
        <v>8</v>
      </c>
      <c r="T25" s="70">
        <v>8</v>
      </c>
      <c r="U25" s="70">
        <v>8</v>
      </c>
      <c r="V25" s="70">
        <v>8</v>
      </c>
      <c r="W25" s="70">
        <v>8</v>
      </c>
      <c r="X25" s="70">
        <v>8</v>
      </c>
      <c r="Y25" s="70">
        <v>8</v>
      </c>
      <c r="Z25" s="70">
        <v>8</v>
      </c>
      <c r="AA25" s="70">
        <v>8</v>
      </c>
      <c r="AB25" s="70">
        <v>8</v>
      </c>
      <c r="AC25" s="70">
        <v>8</v>
      </c>
      <c r="AD25" s="70">
        <v>8</v>
      </c>
      <c r="AE25" s="70">
        <v>8</v>
      </c>
      <c r="AF25" s="70">
        <v>8</v>
      </c>
      <c r="AG25" s="70">
        <v>8</v>
      </c>
      <c r="AH25" s="70">
        <v>8</v>
      </c>
      <c r="AI25" s="70">
        <v>8</v>
      </c>
      <c r="AJ25" s="70">
        <v>8</v>
      </c>
      <c r="AK25" s="70">
        <v>8</v>
      </c>
      <c r="AL25" s="70">
        <v>8</v>
      </c>
      <c r="AM25" s="70">
        <v>8</v>
      </c>
      <c r="AN25" s="70">
        <v>8</v>
      </c>
      <c r="AO25" s="70">
        <v>8</v>
      </c>
      <c r="AP25" s="70">
        <v>8</v>
      </c>
      <c r="AQ25" s="70">
        <v>8</v>
      </c>
      <c r="AR25" s="70">
        <v>8</v>
      </c>
      <c r="AS25" s="70">
        <v>8</v>
      </c>
      <c r="AU25" s="90">
        <f>COUNTIF( Y25:AS25, "&lt;8")</f>
        <v>0</v>
      </c>
      <c r="AV25" s="50" t="s">
        <v>102</v>
      </c>
      <c r="AW25" s="13" t="s">
        <v>78</v>
      </c>
    </row>
    <row r="26" spans="1:49" x14ac:dyDescent="0.3">
      <c r="A26" s="50"/>
      <c r="B26" s="13" t="s">
        <v>79</v>
      </c>
      <c r="C26" s="51">
        <v>8</v>
      </c>
      <c r="D26" s="70">
        <v>8</v>
      </c>
      <c r="E26" s="70">
        <v>8</v>
      </c>
      <c r="F26" s="70">
        <v>8</v>
      </c>
      <c r="G26" s="70">
        <v>8</v>
      </c>
      <c r="H26" s="70">
        <v>8</v>
      </c>
      <c r="I26" s="70">
        <v>8</v>
      </c>
      <c r="J26" s="70">
        <v>8</v>
      </c>
      <c r="K26" s="70">
        <v>8</v>
      </c>
      <c r="L26" s="70">
        <v>8</v>
      </c>
      <c r="M26" s="70">
        <v>8</v>
      </c>
      <c r="N26" s="70">
        <v>8</v>
      </c>
      <c r="O26" s="70">
        <v>8</v>
      </c>
      <c r="P26" s="70">
        <v>8</v>
      </c>
      <c r="Q26" s="70">
        <v>8</v>
      </c>
      <c r="R26" s="70">
        <v>8</v>
      </c>
      <c r="S26" s="70">
        <v>8</v>
      </c>
      <c r="T26" s="70">
        <v>8</v>
      </c>
      <c r="U26" s="70">
        <v>8</v>
      </c>
      <c r="V26" s="70">
        <v>8</v>
      </c>
      <c r="W26" s="70">
        <v>8</v>
      </c>
      <c r="X26" s="70">
        <v>8</v>
      </c>
      <c r="Y26" s="70">
        <v>8</v>
      </c>
      <c r="Z26" s="70">
        <v>8</v>
      </c>
      <c r="AA26" s="70">
        <v>8</v>
      </c>
      <c r="AB26" s="70">
        <v>8</v>
      </c>
      <c r="AC26" s="70">
        <v>8</v>
      </c>
      <c r="AD26" s="70">
        <v>8</v>
      </c>
      <c r="AE26" s="70">
        <v>8</v>
      </c>
      <c r="AF26" s="70">
        <v>8</v>
      </c>
      <c r="AG26" s="70">
        <v>8</v>
      </c>
      <c r="AH26" s="70">
        <v>8</v>
      </c>
      <c r="AI26" s="70">
        <v>8</v>
      </c>
      <c r="AJ26" s="70">
        <v>8</v>
      </c>
      <c r="AK26" s="70">
        <v>8</v>
      </c>
      <c r="AL26" s="70">
        <v>8</v>
      </c>
      <c r="AM26" s="70">
        <v>8</v>
      </c>
      <c r="AN26" s="70">
        <v>8</v>
      </c>
      <c r="AO26" s="70">
        <v>8</v>
      </c>
      <c r="AP26" s="70">
        <v>8</v>
      </c>
      <c r="AQ26" s="70">
        <v>8</v>
      </c>
      <c r="AR26" s="70">
        <v>8</v>
      </c>
      <c r="AS26" s="70">
        <v>8</v>
      </c>
      <c r="AU26" s="90">
        <f>COUNTIF( Y26:AS26, "&lt;8")</f>
        <v>0</v>
      </c>
      <c r="AV26" s="50"/>
      <c r="AW26" s="13" t="s">
        <v>79</v>
      </c>
    </row>
    <row r="27" spans="1:49" x14ac:dyDescent="0.3">
      <c r="A27" s="50"/>
      <c r="B27" s="13"/>
      <c r="C27" s="71">
        <v>39</v>
      </c>
      <c r="D27" s="72">
        <f t="shared" ref="D27:AR27" si="2">SUM(D22:D26)</f>
        <v>39</v>
      </c>
      <c r="E27" s="72">
        <f t="shared" si="2"/>
        <v>39</v>
      </c>
      <c r="F27" s="72">
        <f t="shared" si="2"/>
        <v>39</v>
      </c>
      <c r="G27" s="72">
        <f t="shared" si="2"/>
        <v>39</v>
      </c>
      <c r="H27" s="72">
        <f t="shared" si="2"/>
        <v>39</v>
      </c>
      <c r="I27" s="72">
        <f t="shared" si="2"/>
        <v>39</v>
      </c>
      <c r="J27" s="72">
        <f t="shared" si="2"/>
        <v>39</v>
      </c>
      <c r="K27" s="72">
        <f t="shared" si="2"/>
        <v>39</v>
      </c>
      <c r="L27" s="72">
        <f t="shared" si="2"/>
        <v>39</v>
      </c>
      <c r="M27" s="72">
        <f t="shared" si="2"/>
        <v>39</v>
      </c>
      <c r="N27" s="72">
        <f t="shared" si="2"/>
        <v>39</v>
      </c>
      <c r="O27" s="72">
        <f t="shared" si="2"/>
        <v>39</v>
      </c>
      <c r="P27" s="72">
        <f t="shared" si="2"/>
        <v>39</v>
      </c>
      <c r="Q27" s="72">
        <f t="shared" si="2"/>
        <v>39</v>
      </c>
      <c r="R27" s="72">
        <f t="shared" si="2"/>
        <v>39</v>
      </c>
      <c r="S27" s="72">
        <f t="shared" si="2"/>
        <v>39</v>
      </c>
      <c r="T27" s="72">
        <f t="shared" si="2"/>
        <v>39</v>
      </c>
      <c r="U27" s="72">
        <f t="shared" si="2"/>
        <v>39</v>
      </c>
      <c r="V27" s="72">
        <f t="shared" si="2"/>
        <v>39</v>
      </c>
      <c r="W27" s="72">
        <f t="shared" si="2"/>
        <v>39</v>
      </c>
      <c r="X27" s="72">
        <f t="shared" si="2"/>
        <v>39</v>
      </c>
      <c r="Y27" s="72">
        <f t="shared" si="2"/>
        <v>39</v>
      </c>
      <c r="Z27" s="72">
        <f t="shared" si="2"/>
        <v>39</v>
      </c>
      <c r="AA27" s="72">
        <f t="shared" si="2"/>
        <v>39</v>
      </c>
      <c r="AB27" s="72">
        <f t="shared" si="2"/>
        <v>39</v>
      </c>
      <c r="AC27" s="72">
        <f t="shared" si="2"/>
        <v>39</v>
      </c>
      <c r="AD27" s="72">
        <f t="shared" si="2"/>
        <v>39</v>
      </c>
      <c r="AE27" s="72">
        <f t="shared" si="2"/>
        <v>39</v>
      </c>
      <c r="AF27" s="72">
        <f t="shared" si="2"/>
        <v>39</v>
      </c>
      <c r="AG27" s="72">
        <f t="shared" si="2"/>
        <v>39</v>
      </c>
      <c r="AH27" s="72">
        <f t="shared" si="2"/>
        <v>39</v>
      </c>
      <c r="AI27" s="72">
        <f t="shared" si="2"/>
        <v>39</v>
      </c>
      <c r="AJ27" s="72">
        <f t="shared" si="2"/>
        <v>39</v>
      </c>
      <c r="AK27" s="72">
        <f t="shared" si="2"/>
        <v>39</v>
      </c>
      <c r="AL27" s="72">
        <f t="shared" si="2"/>
        <v>39</v>
      </c>
      <c r="AM27" s="72">
        <f t="shared" si="2"/>
        <v>39</v>
      </c>
      <c r="AN27" s="72">
        <f t="shared" si="2"/>
        <v>39</v>
      </c>
      <c r="AO27" s="72">
        <f t="shared" si="2"/>
        <v>39</v>
      </c>
      <c r="AP27" s="72">
        <f t="shared" si="2"/>
        <v>39</v>
      </c>
      <c r="AQ27" s="72">
        <f t="shared" si="2"/>
        <v>39</v>
      </c>
      <c r="AR27" s="72">
        <f t="shared" si="2"/>
        <v>39</v>
      </c>
      <c r="AS27" s="72">
        <f>SUM(AS22:AS26)</f>
        <v>39</v>
      </c>
      <c r="AU27" s="91"/>
      <c r="AV27" s="50"/>
      <c r="AW27" s="13"/>
    </row>
    <row r="28" spans="1:49" s="115" customFormat="1" x14ac:dyDescent="0.3">
      <c r="A28" s="117"/>
      <c r="B28" s="171"/>
      <c r="C28" s="172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U28" s="90">
        <f>COUNTIF( Y28:AS28, "=1")</f>
        <v>0</v>
      </c>
      <c r="AV28" s="173" t="s">
        <v>111</v>
      </c>
      <c r="AW28" s="173"/>
    </row>
    <row r="29" spans="1:49" s="115" customFormat="1" x14ac:dyDescent="0.3">
      <c r="A29" s="121"/>
      <c r="B29" s="174" t="s">
        <v>110</v>
      </c>
      <c r="C29" s="175"/>
      <c r="D29" s="114" t="str">
        <f>IF(D28=1, "TRUE", "")</f>
        <v/>
      </c>
      <c r="E29" s="114" t="str">
        <f t="shared" ref="E29:AS29" si="3">IF(E28=1, "TRUE", "")</f>
        <v/>
      </c>
      <c r="F29" s="114" t="str">
        <f t="shared" si="3"/>
        <v/>
      </c>
      <c r="G29" s="114" t="str">
        <f t="shared" si="3"/>
        <v/>
      </c>
      <c r="H29" s="114" t="str">
        <f t="shared" si="3"/>
        <v/>
      </c>
      <c r="I29" s="114" t="str">
        <f t="shared" si="3"/>
        <v/>
      </c>
      <c r="J29" s="114" t="str">
        <f t="shared" si="3"/>
        <v/>
      </c>
      <c r="K29" s="114" t="str">
        <f t="shared" si="3"/>
        <v/>
      </c>
      <c r="L29" s="114" t="str">
        <f t="shared" si="3"/>
        <v/>
      </c>
      <c r="M29" s="114" t="str">
        <f t="shared" si="3"/>
        <v/>
      </c>
      <c r="N29" s="114" t="str">
        <f t="shared" si="3"/>
        <v/>
      </c>
      <c r="O29" s="114" t="str">
        <f t="shared" si="3"/>
        <v/>
      </c>
      <c r="P29" s="114" t="str">
        <f t="shared" si="3"/>
        <v/>
      </c>
      <c r="Q29" s="114" t="str">
        <f t="shared" si="3"/>
        <v/>
      </c>
      <c r="R29" s="114" t="str">
        <f t="shared" si="3"/>
        <v/>
      </c>
      <c r="S29" s="114" t="str">
        <f t="shared" si="3"/>
        <v/>
      </c>
      <c r="T29" s="114" t="str">
        <f t="shared" si="3"/>
        <v/>
      </c>
      <c r="U29" s="114" t="str">
        <f t="shared" si="3"/>
        <v/>
      </c>
      <c r="V29" s="114" t="str">
        <f t="shared" si="3"/>
        <v/>
      </c>
      <c r="W29" s="114" t="str">
        <f t="shared" si="3"/>
        <v/>
      </c>
      <c r="X29" s="114" t="str">
        <f t="shared" si="3"/>
        <v/>
      </c>
      <c r="Y29" s="114" t="str">
        <f t="shared" si="3"/>
        <v/>
      </c>
      <c r="Z29" s="114" t="str">
        <f t="shared" si="3"/>
        <v/>
      </c>
      <c r="AA29" s="114" t="str">
        <f t="shared" si="3"/>
        <v/>
      </c>
      <c r="AB29" s="114" t="str">
        <f t="shared" si="3"/>
        <v/>
      </c>
      <c r="AC29" s="114" t="str">
        <f t="shared" si="3"/>
        <v/>
      </c>
      <c r="AD29" s="114" t="str">
        <f t="shared" si="3"/>
        <v/>
      </c>
      <c r="AE29" s="114" t="str">
        <f t="shared" si="3"/>
        <v/>
      </c>
      <c r="AF29" s="114" t="str">
        <f t="shared" si="3"/>
        <v/>
      </c>
      <c r="AG29" s="114" t="str">
        <f t="shared" si="3"/>
        <v/>
      </c>
      <c r="AH29" s="114" t="str">
        <f t="shared" si="3"/>
        <v/>
      </c>
      <c r="AI29" s="114" t="str">
        <f t="shared" si="3"/>
        <v/>
      </c>
      <c r="AJ29" s="114" t="str">
        <f t="shared" si="3"/>
        <v/>
      </c>
      <c r="AK29" s="114" t="str">
        <f t="shared" si="3"/>
        <v/>
      </c>
      <c r="AL29" s="114" t="str">
        <f t="shared" si="3"/>
        <v/>
      </c>
      <c r="AM29" s="114" t="str">
        <f t="shared" si="3"/>
        <v/>
      </c>
      <c r="AN29" s="114" t="str">
        <f t="shared" si="3"/>
        <v/>
      </c>
      <c r="AO29" s="114" t="str">
        <f t="shared" si="3"/>
        <v/>
      </c>
      <c r="AP29" s="114" t="str">
        <f t="shared" si="3"/>
        <v/>
      </c>
      <c r="AQ29" s="114" t="str">
        <f t="shared" si="3"/>
        <v/>
      </c>
      <c r="AR29" s="114" t="str">
        <f t="shared" si="3"/>
        <v/>
      </c>
      <c r="AS29" s="114" t="str">
        <f t="shared" si="3"/>
        <v/>
      </c>
      <c r="AU29"/>
      <c r="AV29"/>
      <c r="AW29"/>
    </row>
    <row r="30" spans="1:49" x14ac:dyDescent="0.3">
      <c r="A30" s="108"/>
      <c r="B30" s="165" t="s">
        <v>109</v>
      </c>
      <c r="C30" s="166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U30"/>
      <c r="AV30"/>
      <c r="AW30"/>
    </row>
    <row r="31" spans="1:49" x14ac:dyDescent="0.3">
      <c r="A31" s="73"/>
      <c r="B31" s="74" t="s">
        <v>80</v>
      </c>
      <c r="C31" s="75">
        <f>C6+C7+C8+C9+C10+C14+C16+C17+C22+C23+C24+C25+C26</f>
        <v>100</v>
      </c>
      <c r="D31" s="127" t="str">
        <f>IF(D4 = "", "", SUM(D12,D20,D27,D30))</f>
        <v/>
      </c>
      <c r="E31" s="127" t="str">
        <f t="shared" ref="E31:AS31" si="4">IF(E4 = "", "", SUM(E12,E20,E27,E30))</f>
        <v/>
      </c>
      <c r="F31" s="127" t="str">
        <f t="shared" si="4"/>
        <v/>
      </c>
      <c r="G31" s="127" t="str">
        <f t="shared" si="4"/>
        <v/>
      </c>
      <c r="H31" s="127" t="str">
        <f t="shared" si="4"/>
        <v/>
      </c>
      <c r="I31" s="127" t="str">
        <f t="shared" si="4"/>
        <v/>
      </c>
      <c r="J31" s="127" t="str">
        <f t="shared" si="4"/>
        <v/>
      </c>
      <c r="K31" s="127" t="str">
        <f t="shared" si="4"/>
        <v/>
      </c>
      <c r="L31" s="127" t="str">
        <f t="shared" si="4"/>
        <v/>
      </c>
      <c r="M31" s="127" t="str">
        <f t="shared" si="4"/>
        <v/>
      </c>
      <c r="N31" s="127" t="str">
        <f t="shared" si="4"/>
        <v/>
      </c>
      <c r="O31" s="127" t="str">
        <f t="shared" si="4"/>
        <v/>
      </c>
      <c r="P31" s="127" t="str">
        <f t="shared" si="4"/>
        <v/>
      </c>
      <c r="Q31" s="127" t="str">
        <f t="shared" si="4"/>
        <v/>
      </c>
      <c r="R31" s="127" t="str">
        <f t="shared" si="4"/>
        <v/>
      </c>
      <c r="S31" s="127" t="str">
        <f t="shared" si="4"/>
        <v/>
      </c>
      <c r="T31" s="127" t="str">
        <f t="shared" si="4"/>
        <v/>
      </c>
      <c r="U31" s="127" t="str">
        <f t="shared" si="4"/>
        <v/>
      </c>
      <c r="V31" s="127" t="str">
        <f t="shared" si="4"/>
        <v/>
      </c>
      <c r="W31" s="127" t="str">
        <f t="shared" si="4"/>
        <v/>
      </c>
      <c r="X31" s="127" t="str">
        <f t="shared" si="4"/>
        <v/>
      </c>
      <c r="Y31" s="127" t="str">
        <f t="shared" si="4"/>
        <v/>
      </c>
      <c r="Z31" s="127" t="str">
        <f t="shared" si="4"/>
        <v/>
      </c>
      <c r="AA31" s="127" t="str">
        <f t="shared" si="4"/>
        <v/>
      </c>
      <c r="AB31" s="127" t="str">
        <f t="shared" si="4"/>
        <v/>
      </c>
      <c r="AC31" s="127" t="str">
        <f t="shared" si="4"/>
        <v/>
      </c>
      <c r="AD31" s="127" t="str">
        <f t="shared" si="4"/>
        <v/>
      </c>
      <c r="AE31" s="127" t="str">
        <f t="shared" si="4"/>
        <v/>
      </c>
      <c r="AF31" s="127" t="str">
        <f t="shared" si="4"/>
        <v/>
      </c>
      <c r="AG31" s="127" t="str">
        <f t="shared" si="4"/>
        <v/>
      </c>
      <c r="AH31" s="127" t="str">
        <f t="shared" si="4"/>
        <v/>
      </c>
      <c r="AI31" s="127" t="str">
        <f t="shared" si="4"/>
        <v/>
      </c>
      <c r="AJ31" s="127" t="str">
        <f t="shared" si="4"/>
        <v/>
      </c>
      <c r="AK31" s="127" t="str">
        <f t="shared" si="4"/>
        <v/>
      </c>
      <c r="AL31" s="127" t="str">
        <f t="shared" si="4"/>
        <v/>
      </c>
      <c r="AM31" s="127" t="str">
        <f t="shared" si="4"/>
        <v/>
      </c>
      <c r="AN31" s="127" t="str">
        <f t="shared" si="4"/>
        <v/>
      </c>
      <c r="AO31" s="127" t="str">
        <f t="shared" si="4"/>
        <v/>
      </c>
      <c r="AP31" s="127" t="str">
        <f t="shared" si="4"/>
        <v/>
      </c>
      <c r="AQ31" s="127" t="str">
        <f t="shared" si="4"/>
        <v/>
      </c>
      <c r="AR31" s="127" t="str">
        <f t="shared" si="4"/>
        <v/>
      </c>
      <c r="AS31" s="127" t="str">
        <f t="shared" si="4"/>
        <v/>
      </c>
      <c r="AU31" t="str">
        <f>IFERROR(AVERAGE(D31:AS31),"")</f>
        <v/>
      </c>
      <c r="AV31" s="161" t="s">
        <v>114</v>
      </c>
      <c r="AW31" s="162"/>
    </row>
    <row r="32" spans="1:49" x14ac:dyDescent="0.3">
      <c r="A32" s="76"/>
      <c r="B32" s="77" t="s">
        <v>81</v>
      </c>
      <c r="C32" s="78">
        <f>C12+C20+C27</f>
        <v>100</v>
      </c>
      <c r="D32" s="128" t="str">
        <f>IF(D4 = "", "", "100")</f>
        <v/>
      </c>
      <c r="E32" s="128" t="str">
        <f t="shared" ref="E32:AS32" si="5">IF(E4 = "", "", "100")</f>
        <v/>
      </c>
      <c r="F32" s="128" t="str">
        <f t="shared" si="5"/>
        <v/>
      </c>
      <c r="G32" s="128" t="str">
        <f t="shared" si="5"/>
        <v/>
      </c>
      <c r="H32" s="128" t="str">
        <f t="shared" si="5"/>
        <v/>
      </c>
      <c r="I32" s="128" t="str">
        <f t="shared" si="5"/>
        <v/>
      </c>
      <c r="J32" s="128" t="str">
        <f t="shared" si="5"/>
        <v/>
      </c>
      <c r="K32" s="128" t="str">
        <f t="shared" si="5"/>
        <v/>
      </c>
      <c r="L32" s="128" t="str">
        <f t="shared" si="5"/>
        <v/>
      </c>
      <c r="M32" s="128" t="str">
        <f t="shared" si="5"/>
        <v/>
      </c>
      <c r="N32" s="128" t="str">
        <f t="shared" si="5"/>
        <v/>
      </c>
      <c r="O32" s="128" t="str">
        <f t="shared" si="5"/>
        <v/>
      </c>
      <c r="P32" s="128" t="str">
        <f t="shared" si="5"/>
        <v/>
      </c>
      <c r="Q32" s="128" t="str">
        <f t="shared" si="5"/>
        <v/>
      </c>
      <c r="R32" s="128" t="str">
        <f t="shared" si="5"/>
        <v/>
      </c>
      <c r="S32" s="128" t="str">
        <f t="shared" si="5"/>
        <v/>
      </c>
      <c r="T32" s="128" t="str">
        <f t="shared" si="5"/>
        <v/>
      </c>
      <c r="U32" s="128" t="str">
        <f t="shared" si="5"/>
        <v/>
      </c>
      <c r="V32" s="128" t="str">
        <f t="shared" si="5"/>
        <v/>
      </c>
      <c r="W32" s="128" t="str">
        <f t="shared" si="5"/>
        <v/>
      </c>
      <c r="X32" s="128" t="str">
        <f t="shared" si="5"/>
        <v/>
      </c>
      <c r="Y32" s="128" t="str">
        <f t="shared" si="5"/>
        <v/>
      </c>
      <c r="Z32" s="128" t="str">
        <f t="shared" si="5"/>
        <v/>
      </c>
      <c r="AA32" s="128" t="str">
        <f t="shared" si="5"/>
        <v/>
      </c>
      <c r="AB32" s="128" t="str">
        <f t="shared" si="5"/>
        <v/>
      </c>
      <c r="AC32" s="128" t="str">
        <f t="shared" si="5"/>
        <v/>
      </c>
      <c r="AD32" s="128" t="str">
        <f t="shared" si="5"/>
        <v/>
      </c>
      <c r="AE32" s="128" t="str">
        <f t="shared" si="5"/>
        <v/>
      </c>
      <c r="AF32" s="128" t="str">
        <f t="shared" si="5"/>
        <v/>
      </c>
      <c r="AG32" s="128" t="str">
        <f t="shared" si="5"/>
        <v/>
      </c>
      <c r="AH32" s="128" t="str">
        <f t="shared" si="5"/>
        <v/>
      </c>
      <c r="AI32" s="128" t="str">
        <f t="shared" si="5"/>
        <v/>
      </c>
      <c r="AJ32" s="128" t="str">
        <f t="shared" si="5"/>
        <v/>
      </c>
      <c r="AK32" s="128" t="str">
        <f t="shared" si="5"/>
        <v/>
      </c>
      <c r="AL32" s="128" t="str">
        <f t="shared" si="5"/>
        <v/>
      </c>
      <c r="AM32" s="128" t="str">
        <f t="shared" si="5"/>
        <v/>
      </c>
      <c r="AN32" s="128" t="str">
        <f t="shared" si="5"/>
        <v/>
      </c>
      <c r="AO32" s="128" t="str">
        <f t="shared" si="5"/>
        <v/>
      </c>
      <c r="AP32" s="128" t="str">
        <f t="shared" si="5"/>
        <v/>
      </c>
      <c r="AQ32" s="128" t="str">
        <f t="shared" si="5"/>
        <v/>
      </c>
      <c r="AR32" s="128" t="str">
        <f t="shared" si="5"/>
        <v/>
      </c>
      <c r="AS32" s="128" t="str">
        <f t="shared" si="5"/>
        <v/>
      </c>
      <c r="AU32"/>
      <c r="AV32"/>
      <c r="AW32"/>
    </row>
    <row r="33" spans="1:49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U33"/>
      <c r="AV33"/>
      <c r="AW33"/>
    </row>
    <row r="34" spans="1:49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U34"/>
      <c r="AV34"/>
      <c r="AW34"/>
    </row>
    <row r="35" spans="1:49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U35"/>
      <c r="AV35"/>
      <c r="AW35"/>
    </row>
    <row r="36" spans="1:49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U36"/>
      <c r="AV36"/>
      <c r="AW36"/>
    </row>
    <row r="37" spans="1:49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U37"/>
      <c r="AV37"/>
      <c r="AW37"/>
    </row>
    <row r="38" spans="1:49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U38"/>
      <c r="AV38"/>
      <c r="AW38"/>
    </row>
    <row r="39" spans="1:49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U39"/>
      <c r="AV39"/>
      <c r="AW39"/>
    </row>
    <row r="40" spans="1:49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U40"/>
      <c r="AV40"/>
      <c r="AW40"/>
    </row>
    <row r="41" spans="1:49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U41"/>
      <c r="AV41"/>
      <c r="AW41"/>
    </row>
    <row r="42" spans="1:49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U42"/>
      <c r="AV42"/>
      <c r="AW42"/>
    </row>
    <row r="43" spans="1:49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U43"/>
      <c r="AV43"/>
      <c r="AW43"/>
    </row>
    <row r="44" spans="1:49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U44"/>
      <c r="AV44"/>
      <c r="AW44"/>
    </row>
    <row r="45" spans="1:49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U45"/>
      <c r="AV45"/>
      <c r="AW45"/>
    </row>
    <row r="46" spans="1:49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U46"/>
      <c r="AV46"/>
      <c r="AW46"/>
    </row>
    <row r="47" spans="1:49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U47"/>
      <c r="AV47"/>
      <c r="AW47"/>
    </row>
    <row r="48" spans="1:49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U48"/>
      <c r="AV48"/>
      <c r="AW48"/>
    </row>
    <row r="49" spans="1:49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U49"/>
      <c r="AV49"/>
      <c r="AW49"/>
    </row>
    <row r="50" spans="1:49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U50"/>
      <c r="AV50"/>
      <c r="AW50"/>
    </row>
    <row r="51" spans="1:49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U51"/>
      <c r="AV51"/>
      <c r="AW51"/>
    </row>
    <row r="52" spans="1:49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U52"/>
      <c r="AV52"/>
      <c r="AW52"/>
    </row>
    <row r="53" spans="1:49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</row>
    <row r="54" spans="1:49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U54"/>
      <c r="AV54"/>
      <c r="AW54"/>
    </row>
    <row r="55" spans="1:49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U55"/>
      <c r="AV55"/>
      <c r="AW55"/>
    </row>
    <row r="56" spans="1:49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U56"/>
      <c r="AV56"/>
      <c r="AW56"/>
    </row>
    <row r="57" spans="1:49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U57"/>
      <c r="AV57"/>
      <c r="AW57"/>
    </row>
    <row r="58" spans="1:49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U58"/>
      <c r="AV58"/>
      <c r="AW58"/>
    </row>
    <row r="59" spans="1:49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U59"/>
      <c r="AV59"/>
      <c r="AW59"/>
    </row>
    <row r="60" spans="1:49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U60"/>
      <c r="AV60"/>
      <c r="AW60"/>
    </row>
    <row r="61" spans="1:49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U61"/>
      <c r="AV61"/>
      <c r="AW61"/>
    </row>
    <row r="62" spans="1:49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U62"/>
      <c r="AV62"/>
      <c r="AW62"/>
    </row>
    <row r="63" spans="1:49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U63"/>
      <c r="AV63"/>
      <c r="AW63"/>
    </row>
    <row r="64" spans="1:49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U64"/>
      <c r="AV64"/>
      <c r="AW64"/>
    </row>
    <row r="65" spans="1:49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U65"/>
      <c r="AV65"/>
      <c r="AW65"/>
    </row>
    <row r="66" spans="1:49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U66"/>
      <c r="AV66"/>
      <c r="AW66"/>
    </row>
    <row r="67" spans="1:49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U67"/>
      <c r="AV67"/>
      <c r="AW67"/>
    </row>
    <row r="68" spans="1:49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U68"/>
      <c r="AV68"/>
      <c r="AW68"/>
    </row>
    <row r="69" spans="1:49" x14ac:dyDescent="0.3">
      <c r="AV69"/>
      <c r="AW69"/>
    </row>
  </sheetData>
  <mergeCells count="8">
    <mergeCell ref="AV31:AW31"/>
    <mergeCell ref="A2:B2"/>
    <mergeCell ref="AV2:AW2"/>
    <mergeCell ref="B29:C29"/>
    <mergeCell ref="B30:C30"/>
    <mergeCell ref="B28:C28"/>
    <mergeCell ref="AV28:AW28"/>
    <mergeCell ref="B4:C4"/>
  </mergeCells>
  <conditionalFormatting sqref="AT28:AT29 AX28:XFD29 AV28 A29:AS29">
    <cfRule type="containsText" dxfId="11" priority="3" operator="containsText" text="TRUE">
      <formula>NOT(ISERROR(SEARCH("TRUE",A28)))</formula>
    </cfRule>
  </conditionalFormatting>
  <conditionalFormatting sqref="A28:D28">
    <cfRule type="containsText" dxfId="9" priority="2" operator="containsText" text="TRUE">
      <formula>NOT(ISERROR(SEARCH("TRUE",A28)))</formula>
    </cfRule>
  </conditionalFormatting>
  <conditionalFormatting sqref="E28:AS28">
    <cfRule type="containsText" dxfId="7" priority="1" operator="containsText" text="TRUE">
      <formula>NOT(ISERROR(SEARCH("TRUE",E28)))</formula>
    </cfRule>
  </conditionalFormatting>
  <dataValidations count="1">
    <dataValidation type="list" allowBlank="1" showInputMessage="1" showErrorMessage="1" sqref="D3:AS3">
      <formula1>ICE_AGENT</formula1>
    </dataValidation>
  </dataValidations>
  <hyperlinks>
    <hyperlink ref="AU2" location="'18_January_Calls'!G3" display="Totals"/>
    <hyperlink ref="D2" location="GoToCalls02_1027" display="GoToTix"/>
    <hyperlink ref="M2" location="GoToCalls02_1132" display="GoToTix"/>
    <hyperlink ref="V2" location="GoToCalls02_1167" display="GoToTix"/>
    <hyperlink ref="AA2" location="GoToCalls02_1212" display="GoToTix"/>
    <hyperlink ref="AJ2" location="GoToCalls02_1279" display="GoToTix"/>
    <hyperlink ref="AR2" location="GoToCalls02_Agent" display="GoToTix"/>
  </hyperlinks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"/>
  <sheetViews>
    <sheetView topLeftCell="C1" zoomScale="80" zoomScaleNormal="80" workbookViewId="0">
      <selection activeCell="AV4" sqref="AV4"/>
    </sheetView>
  </sheetViews>
  <sheetFormatPr defaultRowHeight="14.4" x14ac:dyDescent="0.3"/>
  <cols>
    <col min="2" max="2" width="61.33203125" customWidth="1"/>
    <col min="4" max="4" width="11.109375" bestFit="1" customWidth="1"/>
    <col min="5" max="5" width="7.5546875" bestFit="1" customWidth="1"/>
    <col min="6" max="6" width="9.109375" bestFit="1" customWidth="1"/>
    <col min="7" max="7" width="10.21875" bestFit="1" customWidth="1"/>
    <col min="8" max="8" width="9.21875" bestFit="1" customWidth="1"/>
    <col min="9" max="10" width="11.77734375" bestFit="1" customWidth="1"/>
    <col min="11" max="11" width="12.109375" bestFit="1" customWidth="1"/>
    <col min="12" max="12" width="13.33203125" bestFit="1" customWidth="1"/>
    <col min="13" max="14" width="11.6640625" hidden="1" customWidth="1"/>
    <col min="15" max="15" width="9.21875" hidden="1" customWidth="1"/>
    <col min="16" max="16" width="15" hidden="1" customWidth="1"/>
    <col min="17" max="17" width="12.109375" hidden="1" customWidth="1"/>
    <col min="18" max="18" width="12.77734375" hidden="1" customWidth="1"/>
    <col min="19" max="19" width="12" hidden="1" customWidth="1"/>
    <col min="20" max="20" width="10.6640625" hidden="1" customWidth="1"/>
    <col min="21" max="21" width="12.109375" hidden="1" customWidth="1"/>
    <col min="22" max="22" width="11.21875" hidden="1" customWidth="1"/>
    <col min="23" max="23" width="12.33203125" hidden="1" customWidth="1"/>
    <col min="24" max="24" width="14.5546875" hidden="1" customWidth="1"/>
    <col min="25" max="25" width="10.21875" hidden="1" customWidth="1"/>
    <col min="26" max="26" width="15.5546875" hidden="1" customWidth="1"/>
    <col min="27" max="27" width="10" hidden="1" customWidth="1"/>
    <col min="28" max="28" width="14" hidden="1" customWidth="1"/>
    <col min="29" max="29" width="13.21875" hidden="1" customWidth="1"/>
    <col min="30" max="30" width="9.33203125" hidden="1" customWidth="1"/>
    <col min="31" max="31" width="13.44140625" hidden="1" customWidth="1"/>
    <col min="32" max="32" width="11.33203125" hidden="1" customWidth="1"/>
    <col min="33" max="33" width="11.5546875" hidden="1" customWidth="1"/>
    <col min="34" max="34" width="8.44140625" hidden="1" customWidth="1"/>
    <col min="35" max="35" width="13.44140625" hidden="1" customWidth="1"/>
    <col min="36" max="36" width="10.6640625" hidden="1" customWidth="1"/>
    <col min="37" max="37" width="11.109375" hidden="1" customWidth="1"/>
    <col min="38" max="38" width="17.21875" hidden="1" customWidth="1"/>
    <col min="39" max="39" width="9.6640625" hidden="1" customWidth="1"/>
    <col min="40" max="40" width="11" hidden="1" customWidth="1"/>
    <col min="41" max="41" width="11.21875" hidden="1" customWidth="1"/>
    <col min="42" max="42" width="15.21875" hidden="1" customWidth="1"/>
    <col min="43" max="43" width="11.6640625" hidden="1" customWidth="1"/>
    <col min="44" max="45" width="10.109375" bestFit="1" customWidth="1"/>
    <col min="46" max="46" width="1.5546875" customWidth="1"/>
    <col min="48" max="48" width="91.88671875" bestFit="1" customWidth="1"/>
    <col min="49" max="49" width="39.33203125" bestFit="1" customWidth="1"/>
  </cols>
  <sheetData>
    <row r="1" spans="1:49" x14ac:dyDescent="0.3">
      <c r="A1" s="18"/>
      <c r="B1" s="120" t="s">
        <v>112</v>
      </c>
      <c r="C1" s="1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2"/>
      <c r="P1" s="2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U1" s="81"/>
    </row>
    <row r="2" spans="1:49" ht="23.4" x14ac:dyDescent="0.45">
      <c r="A2" s="180" t="s">
        <v>2</v>
      </c>
      <c r="B2" s="181"/>
      <c r="C2" s="1"/>
      <c r="D2" s="106" t="s">
        <v>106</v>
      </c>
      <c r="E2" s="106"/>
      <c r="F2" s="106"/>
      <c r="G2" s="106"/>
      <c r="H2" s="106"/>
      <c r="I2" s="106"/>
      <c r="J2" s="106"/>
      <c r="K2" s="106"/>
      <c r="L2" s="106"/>
      <c r="M2" s="106" t="s">
        <v>106</v>
      </c>
      <c r="N2" s="106"/>
      <c r="O2" s="106"/>
      <c r="P2" s="106"/>
      <c r="Q2" s="106"/>
      <c r="R2" s="106"/>
      <c r="S2" s="106"/>
      <c r="T2" s="106"/>
      <c r="U2" s="106"/>
      <c r="V2" s="106" t="s">
        <v>106</v>
      </c>
      <c r="W2" s="106"/>
      <c r="X2" s="106"/>
      <c r="Y2" s="106"/>
      <c r="Z2" s="106"/>
      <c r="AA2" s="106" t="s">
        <v>106</v>
      </c>
      <c r="AB2" s="106"/>
      <c r="AC2" s="106"/>
      <c r="AD2" s="106"/>
      <c r="AE2" s="106"/>
      <c r="AF2" s="106"/>
      <c r="AG2" s="106"/>
      <c r="AH2" s="106"/>
      <c r="AI2" s="106"/>
      <c r="AJ2" s="106" t="s">
        <v>106</v>
      </c>
      <c r="AK2" s="106"/>
      <c r="AL2" s="106"/>
      <c r="AM2" s="106"/>
      <c r="AN2" s="106"/>
      <c r="AO2" s="106"/>
      <c r="AP2" s="106"/>
      <c r="AQ2" s="106"/>
      <c r="AR2" s="106" t="s">
        <v>106</v>
      </c>
      <c r="AS2" s="106"/>
      <c r="AU2" s="92"/>
      <c r="AV2" s="102" t="s">
        <v>117</v>
      </c>
    </row>
    <row r="3" spans="1:49" s="96" customFormat="1" x14ac:dyDescent="0.3">
      <c r="A3" s="4"/>
      <c r="B3" s="94"/>
      <c r="C3" s="95" t="s">
        <v>105</v>
      </c>
      <c r="D3" s="44" t="str">
        <f>ICE_AGENT</f>
        <v>1027_Hosea</v>
      </c>
      <c r="E3" s="44" t="s">
        <v>371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4" t="s">
        <v>61</v>
      </c>
      <c r="U3" s="44" t="s">
        <v>376</v>
      </c>
      <c r="V3" s="44" t="s">
        <v>18</v>
      </c>
      <c r="W3" s="44" t="s">
        <v>19</v>
      </c>
      <c r="X3" s="44" t="s">
        <v>20</v>
      </c>
      <c r="Y3" s="44" t="s">
        <v>21</v>
      </c>
      <c r="Z3" s="44" t="s">
        <v>22</v>
      </c>
      <c r="AA3" s="44" t="s">
        <v>23</v>
      </c>
      <c r="AB3" s="44" t="s">
        <v>24</v>
      </c>
      <c r="AC3" s="44" t="s">
        <v>25</v>
      </c>
      <c r="AD3" s="44" t="s">
        <v>26</v>
      </c>
      <c r="AE3" s="44" t="s">
        <v>27</v>
      </c>
      <c r="AF3" s="44" t="s">
        <v>28</v>
      </c>
      <c r="AG3" s="44" t="s">
        <v>29</v>
      </c>
      <c r="AH3" s="44" t="s">
        <v>30</v>
      </c>
      <c r="AI3" s="44" t="s">
        <v>31</v>
      </c>
      <c r="AJ3" s="44" t="s">
        <v>32</v>
      </c>
      <c r="AK3" s="44" t="s">
        <v>33</v>
      </c>
      <c r="AL3" s="44" t="s">
        <v>34</v>
      </c>
      <c r="AM3" s="44" t="s">
        <v>35</v>
      </c>
      <c r="AN3" s="44" t="s">
        <v>36</v>
      </c>
      <c r="AO3" s="44" t="s">
        <v>37</v>
      </c>
      <c r="AP3" s="44" t="s">
        <v>38</v>
      </c>
      <c r="AQ3" s="44" t="s">
        <v>39</v>
      </c>
      <c r="AR3" s="44" t="s">
        <v>62</v>
      </c>
      <c r="AS3" s="44" t="s">
        <v>62</v>
      </c>
      <c r="AT3" s="93" t="s">
        <v>0</v>
      </c>
      <c r="AU3" s="89" t="s">
        <v>103</v>
      </c>
      <c r="AV3" s="88" t="s">
        <v>392</v>
      </c>
      <c r="AW3"/>
    </row>
    <row r="4" spans="1:49" x14ac:dyDescent="0.3">
      <c r="A4" s="5"/>
      <c r="B4" s="6" t="s">
        <v>40</v>
      </c>
      <c r="C4" s="126" t="s">
        <v>115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U4" s="103"/>
      <c r="AV4" s="103" t="s">
        <v>40</v>
      </c>
    </row>
    <row r="5" spans="1:49" x14ac:dyDescent="0.3">
      <c r="A5" s="8"/>
      <c r="B5" s="9" t="s">
        <v>41</v>
      </c>
      <c r="C5" s="10">
        <v>8</v>
      </c>
      <c r="D5" s="11">
        <v>8</v>
      </c>
      <c r="E5" s="11">
        <v>8</v>
      </c>
      <c r="F5" s="11">
        <v>8</v>
      </c>
      <c r="G5" s="11">
        <v>8</v>
      </c>
      <c r="H5" s="11">
        <v>8</v>
      </c>
      <c r="I5" s="11">
        <v>8</v>
      </c>
      <c r="J5" s="11">
        <v>8</v>
      </c>
      <c r="K5" s="11">
        <v>8</v>
      </c>
      <c r="L5" s="11">
        <v>8</v>
      </c>
      <c r="M5" s="11">
        <v>8</v>
      </c>
      <c r="N5" s="11">
        <v>8</v>
      </c>
      <c r="O5" s="11">
        <v>8</v>
      </c>
      <c r="P5" s="11">
        <v>8</v>
      </c>
      <c r="Q5" s="11">
        <v>8</v>
      </c>
      <c r="R5" s="11">
        <v>8</v>
      </c>
      <c r="S5" s="11">
        <v>8</v>
      </c>
      <c r="T5" s="11">
        <v>8</v>
      </c>
      <c r="U5" s="11">
        <v>8</v>
      </c>
      <c r="V5" s="11">
        <v>8</v>
      </c>
      <c r="W5" s="11">
        <v>8</v>
      </c>
      <c r="X5" s="11">
        <v>8</v>
      </c>
      <c r="Y5" s="11">
        <v>8</v>
      </c>
      <c r="Z5" s="11">
        <v>8</v>
      </c>
      <c r="AA5" s="11">
        <v>8</v>
      </c>
      <c r="AB5" s="11">
        <v>8</v>
      </c>
      <c r="AC5" s="11">
        <v>8</v>
      </c>
      <c r="AD5" s="11">
        <v>8</v>
      </c>
      <c r="AE5" s="11">
        <v>8</v>
      </c>
      <c r="AF5" s="11">
        <v>8</v>
      </c>
      <c r="AG5" s="11">
        <v>8</v>
      </c>
      <c r="AH5" s="11">
        <v>8</v>
      </c>
      <c r="AI5" s="11">
        <v>8</v>
      </c>
      <c r="AJ5" s="11">
        <v>8</v>
      </c>
      <c r="AK5" s="11">
        <v>8</v>
      </c>
      <c r="AL5" s="11">
        <v>8</v>
      </c>
      <c r="AM5" s="11">
        <v>8</v>
      </c>
      <c r="AN5" s="11">
        <v>8</v>
      </c>
      <c r="AO5" s="11">
        <v>8</v>
      </c>
      <c r="AP5" s="11">
        <v>8</v>
      </c>
      <c r="AQ5" s="11">
        <v>8</v>
      </c>
      <c r="AR5" s="11">
        <v>8</v>
      </c>
      <c r="AS5" s="11">
        <v>8</v>
      </c>
      <c r="AU5" s="90">
        <f>COUNTIF( D5:AS5, "&lt;8")</f>
        <v>0</v>
      </c>
      <c r="AV5" s="97" t="s">
        <v>41</v>
      </c>
    </row>
    <row r="6" spans="1:49" ht="21.6" x14ac:dyDescent="0.3">
      <c r="A6" s="12">
        <v>1</v>
      </c>
      <c r="B6" s="13" t="s">
        <v>42</v>
      </c>
      <c r="C6" s="14">
        <v>4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15">
        <v>4</v>
      </c>
      <c r="M6" s="15">
        <v>4</v>
      </c>
      <c r="N6" s="15">
        <v>4</v>
      </c>
      <c r="O6" s="15">
        <v>4</v>
      </c>
      <c r="P6" s="15">
        <v>4</v>
      </c>
      <c r="Q6" s="15">
        <v>4</v>
      </c>
      <c r="R6" s="15">
        <v>4</v>
      </c>
      <c r="S6" s="15">
        <v>4</v>
      </c>
      <c r="T6" s="15">
        <v>4</v>
      </c>
      <c r="U6" s="15">
        <v>4</v>
      </c>
      <c r="V6" s="15">
        <v>4</v>
      </c>
      <c r="W6" s="15">
        <v>4</v>
      </c>
      <c r="X6" s="15">
        <v>4</v>
      </c>
      <c r="Y6" s="15">
        <v>4</v>
      </c>
      <c r="Z6" s="15">
        <v>4</v>
      </c>
      <c r="AA6" s="15">
        <v>4</v>
      </c>
      <c r="AB6" s="15">
        <v>4</v>
      </c>
      <c r="AC6" s="15">
        <v>4</v>
      </c>
      <c r="AD6" s="15">
        <v>4</v>
      </c>
      <c r="AE6" s="15">
        <v>4</v>
      </c>
      <c r="AF6" s="15">
        <v>4</v>
      </c>
      <c r="AG6" s="15">
        <v>4</v>
      </c>
      <c r="AH6" s="15">
        <v>4</v>
      </c>
      <c r="AI6" s="15">
        <v>4</v>
      </c>
      <c r="AJ6" s="15">
        <v>4</v>
      </c>
      <c r="AK6" s="15">
        <v>4</v>
      </c>
      <c r="AL6" s="15">
        <v>4</v>
      </c>
      <c r="AM6" s="15">
        <v>4</v>
      </c>
      <c r="AN6" s="15">
        <v>4</v>
      </c>
      <c r="AO6" s="15">
        <v>4</v>
      </c>
      <c r="AP6" s="15">
        <v>4</v>
      </c>
      <c r="AQ6" s="15">
        <v>4</v>
      </c>
      <c r="AR6" s="15">
        <v>4</v>
      </c>
      <c r="AS6" s="15">
        <v>4</v>
      </c>
      <c r="AU6" s="90">
        <f>COUNTIF( D6:AS6, "&lt;4")</f>
        <v>0</v>
      </c>
      <c r="AV6" s="98" t="s">
        <v>42</v>
      </c>
    </row>
    <row r="7" spans="1:49" ht="21.6" x14ac:dyDescent="0.3">
      <c r="A7" s="12">
        <v>2</v>
      </c>
      <c r="B7" s="13" t="s">
        <v>43</v>
      </c>
      <c r="C7" s="14">
        <v>4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15">
        <v>4</v>
      </c>
      <c r="M7" s="15">
        <v>4</v>
      </c>
      <c r="N7" s="15">
        <v>4</v>
      </c>
      <c r="O7" s="15">
        <v>4</v>
      </c>
      <c r="P7" s="15">
        <v>4</v>
      </c>
      <c r="Q7" s="15">
        <v>4</v>
      </c>
      <c r="R7" s="15">
        <v>4</v>
      </c>
      <c r="S7" s="15">
        <v>4</v>
      </c>
      <c r="T7" s="15">
        <v>4</v>
      </c>
      <c r="U7" s="15">
        <v>4</v>
      </c>
      <c r="V7" s="15">
        <v>4</v>
      </c>
      <c r="W7" s="15">
        <v>4</v>
      </c>
      <c r="X7" s="15">
        <v>4</v>
      </c>
      <c r="Y7" s="15">
        <v>4</v>
      </c>
      <c r="Z7" s="15">
        <v>4</v>
      </c>
      <c r="AA7" s="15">
        <v>4</v>
      </c>
      <c r="AB7" s="15">
        <v>4</v>
      </c>
      <c r="AC7" s="15">
        <v>4</v>
      </c>
      <c r="AD7" s="15">
        <v>4</v>
      </c>
      <c r="AE7" s="15">
        <v>4</v>
      </c>
      <c r="AF7" s="15">
        <v>4</v>
      </c>
      <c r="AG7" s="15">
        <v>4</v>
      </c>
      <c r="AH7" s="15">
        <v>4</v>
      </c>
      <c r="AI7" s="15">
        <v>4</v>
      </c>
      <c r="AJ7" s="15">
        <v>4</v>
      </c>
      <c r="AK7" s="15">
        <v>4</v>
      </c>
      <c r="AL7" s="15">
        <v>4</v>
      </c>
      <c r="AM7" s="15">
        <v>4</v>
      </c>
      <c r="AN7" s="15">
        <v>4</v>
      </c>
      <c r="AO7" s="15">
        <v>4</v>
      </c>
      <c r="AP7" s="15">
        <v>4</v>
      </c>
      <c r="AQ7" s="15">
        <v>4</v>
      </c>
      <c r="AR7" s="15">
        <v>4</v>
      </c>
      <c r="AS7" s="15">
        <v>4</v>
      </c>
      <c r="AU7" s="90">
        <f>COUNTIF( D7:AS7, "&lt;4")</f>
        <v>0</v>
      </c>
      <c r="AV7" s="98" t="s">
        <v>43</v>
      </c>
    </row>
    <row r="8" spans="1:49" x14ac:dyDescent="0.3">
      <c r="A8" s="12">
        <v>3</v>
      </c>
      <c r="B8" s="13" t="s">
        <v>44</v>
      </c>
      <c r="C8" s="14">
        <v>10</v>
      </c>
      <c r="D8" s="15">
        <v>10</v>
      </c>
      <c r="E8" s="15">
        <v>10</v>
      </c>
      <c r="F8" s="15">
        <v>10</v>
      </c>
      <c r="G8" s="15">
        <v>10</v>
      </c>
      <c r="H8" s="15">
        <v>10</v>
      </c>
      <c r="I8" s="15">
        <v>10</v>
      </c>
      <c r="J8" s="15">
        <v>10</v>
      </c>
      <c r="K8" s="15">
        <v>10</v>
      </c>
      <c r="L8" s="15">
        <v>10</v>
      </c>
      <c r="M8" s="15">
        <v>10</v>
      </c>
      <c r="N8" s="15">
        <v>10</v>
      </c>
      <c r="O8" s="15">
        <v>10</v>
      </c>
      <c r="P8" s="15">
        <v>10</v>
      </c>
      <c r="Q8" s="15">
        <v>10</v>
      </c>
      <c r="R8" s="15">
        <v>10</v>
      </c>
      <c r="S8" s="15">
        <v>10</v>
      </c>
      <c r="T8" s="15">
        <v>10</v>
      </c>
      <c r="U8" s="15">
        <v>10</v>
      </c>
      <c r="V8" s="15">
        <v>10</v>
      </c>
      <c r="W8" s="15">
        <v>10</v>
      </c>
      <c r="X8" s="15">
        <v>10</v>
      </c>
      <c r="Y8" s="15">
        <v>10</v>
      </c>
      <c r="Z8" s="15">
        <v>10</v>
      </c>
      <c r="AA8" s="15">
        <v>10</v>
      </c>
      <c r="AB8" s="15">
        <v>10</v>
      </c>
      <c r="AC8" s="15">
        <v>10</v>
      </c>
      <c r="AD8" s="15">
        <v>10</v>
      </c>
      <c r="AE8" s="15">
        <v>10</v>
      </c>
      <c r="AF8" s="15">
        <v>10</v>
      </c>
      <c r="AG8" s="15">
        <v>10</v>
      </c>
      <c r="AH8" s="15">
        <v>10</v>
      </c>
      <c r="AI8" s="15">
        <v>10</v>
      </c>
      <c r="AJ8" s="15">
        <v>10</v>
      </c>
      <c r="AK8" s="15">
        <v>10</v>
      </c>
      <c r="AL8" s="15">
        <v>10</v>
      </c>
      <c r="AM8" s="15">
        <v>10</v>
      </c>
      <c r="AN8" s="15">
        <v>10</v>
      </c>
      <c r="AO8" s="15">
        <v>10</v>
      </c>
      <c r="AP8" s="15">
        <v>10</v>
      </c>
      <c r="AQ8" s="15">
        <v>10</v>
      </c>
      <c r="AR8" s="15">
        <v>10</v>
      </c>
      <c r="AS8" s="15">
        <v>10</v>
      </c>
      <c r="AU8" s="90">
        <f>COUNTIF( D8:AS8, "&lt;10")</f>
        <v>0</v>
      </c>
      <c r="AV8" s="98" t="s">
        <v>44</v>
      </c>
    </row>
    <row r="9" spans="1:49" x14ac:dyDescent="0.3">
      <c r="A9" s="12">
        <v>4</v>
      </c>
      <c r="B9" s="13" t="s">
        <v>45</v>
      </c>
      <c r="C9" s="14">
        <v>5</v>
      </c>
      <c r="D9" s="15">
        <v>5</v>
      </c>
      <c r="E9" s="15">
        <v>5</v>
      </c>
      <c r="F9" s="15">
        <v>5</v>
      </c>
      <c r="G9" s="15">
        <v>5</v>
      </c>
      <c r="H9" s="15">
        <v>5</v>
      </c>
      <c r="I9" s="15">
        <v>5</v>
      </c>
      <c r="J9" s="15">
        <v>5</v>
      </c>
      <c r="K9" s="15">
        <v>5</v>
      </c>
      <c r="L9" s="15">
        <v>5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5</v>
      </c>
      <c r="T9" s="15">
        <v>5</v>
      </c>
      <c r="U9" s="15">
        <v>5</v>
      </c>
      <c r="V9" s="15">
        <v>5</v>
      </c>
      <c r="W9" s="15">
        <v>5</v>
      </c>
      <c r="X9" s="15">
        <v>5</v>
      </c>
      <c r="Y9" s="15">
        <v>5</v>
      </c>
      <c r="Z9" s="15">
        <v>5</v>
      </c>
      <c r="AA9" s="15">
        <v>5</v>
      </c>
      <c r="AB9" s="15">
        <v>5</v>
      </c>
      <c r="AC9" s="15">
        <v>5</v>
      </c>
      <c r="AD9" s="15">
        <v>5</v>
      </c>
      <c r="AE9" s="15">
        <v>5</v>
      </c>
      <c r="AF9" s="15">
        <v>5</v>
      </c>
      <c r="AG9" s="15">
        <v>5</v>
      </c>
      <c r="AH9" s="15">
        <v>5</v>
      </c>
      <c r="AI9" s="15">
        <v>5</v>
      </c>
      <c r="AJ9" s="15">
        <v>5</v>
      </c>
      <c r="AK9" s="15">
        <v>5</v>
      </c>
      <c r="AL9" s="15">
        <v>5</v>
      </c>
      <c r="AM9" s="15">
        <v>5</v>
      </c>
      <c r="AN9" s="15">
        <v>5</v>
      </c>
      <c r="AO9" s="15">
        <v>5</v>
      </c>
      <c r="AP9" s="15">
        <v>5</v>
      </c>
      <c r="AQ9" s="15">
        <v>5</v>
      </c>
      <c r="AR9" s="15">
        <v>5</v>
      </c>
      <c r="AS9" s="15">
        <v>5</v>
      </c>
      <c r="AU9" s="90">
        <f>COUNTIF( D9:AS9, "&lt;5")</f>
        <v>0</v>
      </c>
      <c r="AV9" s="98" t="s">
        <v>45</v>
      </c>
    </row>
    <row r="10" spans="1:49" ht="21.6" x14ac:dyDescent="0.3">
      <c r="A10" s="12">
        <v>5</v>
      </c>
      <c r="B10" s="13" t="s">
        <v>46</v>
      </c>
      <c r="C10" s="14">
        <v>12</v>
      </c>
      <c r="D10" s="15">
        <v>12</v>
      </c>
      <c r="E10" s="15">
        <v>12</v>
      </c>
      <c r="F10" s="15">
        <v>12</v>
      </c>
      <c r="G10" s="15">
        <v>12</v>
      </c>
      <c r="H10" s="15">
        <v>12</v>
      </c>
      <c r="I10" s="15">
        <v>12</v>
      </c>
      <c r="J10" s="15">
        <v>12</v>
      </c>
      <c r="K10" s="15">
        <v>12</v>
      </c>
      <c r="L10" s="15">
        <v>12</v>
      </c>
      <c r="M10" s="15">
        <v>12</v>
      </c>
      <c r="N10" s="15">
        <v>12</v>
      </c>
      <c r="O10" s="15">
        <v>12</v>
      </c>
      <c r="P10" s="15">
        <v>12</v>
      </c>
      <c r="Q10" s="15">
        <v>12</v>
      </c>
      <c r="R10" s="15">
        <v>12</v>
      </c>
      <c r="S10" s="15">
        <v>12</v>
      </c>
      <c r="T10" s="15">
        <v>12</v>
      </c>
      <c r="U10" s="15">
        <v>12</v>
      </c>
      <c r="V10" s="15">
        <v>12</v>
      </c>
      <c r="W10" s="15">
        <v>12</v>
      </c>
      <c r="X10" s="15">
        <v>12</v>
      </c>
      <c r="Y10" s="15">
        <v>12</v>
      </c>
      <c r="Z10" s="15">
        <v>12</v>
      </c>
      <c r="AA10" s="15">
        <v>12</v>
      </c>
      <c r="AB10" s="15">
        <v>12</v>
      </c>
      <c r="AC10" s="15">
        <v>12</v>
      </c>
      <c r="AD10" s="15">
        <v>12</v>
      </c>
      <c r="AE10" s="15">
        <v>12</v>
      </c>
      <c r="AF10" s="15">
        <v>12</v>
      </c>
      <c r="AG10" s="15">
        <v>12</v>
      </c>
      <c r="AH10" s="15">
        <v>12</v>
      </c>
      <c r="AI10" s="15">
        <v>12</v>
      </c>
      <c r="AJ10" s="15">
        <v>12</v>
      </c>
      <c r="AK10" s="15">
        <v>12</v>
      </c>
      <c r="AL10" s="15">
        <v>12</v>
      </c>
      <c r="AM10" s="15">
        <v>12</v>
      </c>
      <c r="AN10" s="15">
        <v>12</v>
      </c>
      <c r="AO10" s="15">
        <v>12</v>
      </c>
      <c r="AP10" s="15">
        <v>12</v>
      </c>
      <c r="AQ10" s="15">
        <v>12</v>
      </c>
      <c r="AR10" s="15">
        <v>12</v>
      </c>
      <c r="AS10" s="15">
        <v>12</v>
      </c>
      <c r="AU10" s="90">
        <f>COUNTIF( D10:AS10, "&lt;12")</f>
        <v>0</v>
      </c>
      <c r="AV10" s="98" t="s">
        <v>46</v>
      </c>
    </row>
    <row r="11" spans="1:49" x14ac:dyDescent="0.3">
      <c r="A11" s="12">
        <v>6</v>
      </c>
      <c r="B11" s="13" t="s">
        <v>47</v>
      </c>
      <c r="C11" s="14">
        <v>10</v>
      </c>
      <c r="D11" s="15">
        <v>10</v>
      </c>
      <c r="E11" s="15">
        <v>10</v>
      </c>
      <c r="F11" s="15">
        <v>10</v>
      </c>
      <c r="G11" s="15">
        <v>10</v>
      </c>
      <c r="H11" s="15">
        <v>10</v>
      </c>
      <c r="I11" s="15">
        <v>10</v>
      </c>
      <c r="J11" s="15">
        <v>10</v>
      </c>
      <c r="K11" s="15">
        <v>10</v>
      </c>
      <c r="L11" s="15">
        <v>10</v>
      </c>
      <c r="M11" s="15">
        <v>10</v>
      </c>
      <c r="N11" s="15">
        <v>10</v>
      </c>
      <c r="O11" s="15">
        <v>10</v>
      </c>
      <c r="P11" s="15">
        <v>10</v>
      </c>
      <c r="Q11" s="15">
        <v>10</v>
      </c>
      <c r="R11" s="15">
        <v>10</v>
      </c>
      <c r="S11" s="15">
        <v>10</v>
      </c>
      <c r="T11" s="15">
        <v>10</v>
      </c>
      <c r="U11" s="15">
        <v>10</v>
      </c>
      <c r="V11" s="15">
        <v>10</v>
      </c>
      <c r="W11" s="15">
        <v>10</v>
      </c>
      <c r="X11" s="15">
        <v>10</v>
      </c>
      <c r="Y11" s="15">
        <v>10</v>
      </c>
      <c r="Z11" s="15">
        <v>10</v>
      </c>
      <c r="AA11" s="15">
        <v>10</v>
      </c>
      <c r="AB11" s="15">
        <v>10</v>
      </c>
      <c r="AC11" s="15">
        <v>10</v>
      </c>
      <c r="AD11" s="15">
        <v>10</v>
      </c>
      <c r="AE11" s="15">
        <v>10</v>
      </c>
      <c r="AF11" s="15">
        <v>10</v>
      </c>
      <c r="AG11" s="15">
        <v>10</v>
      </c>
      <c r="AH11" s="15">
        <v>10</v>
      </c>
      <c r="AI11" s="15">
        <v>10</v>
      </c>
      <c r="AJ11" s="15">
        <v>10</v>
      </c>
      <c r="AK11" s="15">
        <v>10</v>
      </c>
      <c r="AL11" s="15">
        <v>10</v>
      </c>
      <c r="AM11" s="15">
        <v>10</v>
      </c>
      <c r="AN11" s="15">
        <v>10</v>
      </c>
      <c r="AO11" s="15">
        <v>10</v>
      </c>
      <c r="AP11" s="15">
        <v>10</v>
      </c>
      <c r="AQ11" s="15">
        <v>10</v>
      </c>
      <c r="AR11" s="15">
        <v>10</v>
      </c>
      <c r="AS11" s="15">
        <v>10</v>
      </c>
      <c r="AU11" s="90">
        <f>COUNTIF( D11:AS11, "&lt;10")</f>
        <v>0</v>
      </c>
      <c r="AV11" s="98" t="s">
        <v>47</v>
      </c>
    </row>
    <row r="12" spans="1:49" x14ac:dyDescent="0.3">
      <c r="A12" s="12">
        <v>7</v>
      </c>
      <c r="B12" s="13" t="s">
        <v>48</v>
      </c>
      <c r="C12" s="14">
        <v>5</v>
      </c>
      <c r="D12" s="15">
        <v>5</v>
      </c>
      <c r="E12" s="15">
        <v>5</v>
      </c>
      <c r="F12" s="15">
        <v>5</v>
      </c>
      <c r="G12" s="15">
        <v>5</v>
      </c>
      <c r="H12" s="15">
        <v>5</v>
      </c>
      <c r="I12" s="15">
        <v>5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5">
        <v>5</v>
      </c>
      <c r="AE12" s="15">
        <v>5</v>
      </c>
      <c r="AF12" s="15">
        <v>5</v>
      </c>
      <c r="AG12" s="15">
        <v>5</v>
      </c>
      <c r="AH12" s="15">
        <v>5</v>
      </c>
      <c r="AI12" s="15">
        <v>5</v>
      </c>
      <c r="AJ12" s="15">
        <v>5</v>
      </c>
      <c r="AK12" s="15">
        <v>5</v>
      </c>
      <c r="AL12" s="15">
        <v>5</v>
      </c>
      <c r="AM12" s="15">
        <v>5</v>
      </c>
      <c r="AN12" s="15">
        <v>5</v>
      </c>
      <c r="AO12" s="15">
        <v>5</v>
      </c>
      <c r="AP12" s="15">
        <v>5</v>
      </c>
      <c r="AQ12" s="15">
        <v>5</v>
      </c>
      <c r="AR12" s="15">
        <v>5</v>
      </c>
      <c r="AS12" s="15">
        <v>5</v>
      </c>
      <c r="AU12" s="90">
        <f>COUNTIF( D12:AS12, "&lt;5")</f>
        <v>0</v>
      </c>
      <c r="AV12" s="98" t="s">
        <v>48</v>
      </c>
    </row>
    <row r="13" spans="1:49" x14ac:dyDescent="0.3">
      <c r="A13" s="12">
        <v>8</v>
      </c>
      <c r="B13" s="13" t="s">
        <v>49</v>
      </c>
      <c r="C13" s="14">
        <v>12</v>
      </c>
      <c r="D13" s="15">
        <v>12</v>
      </c>
      <c r="E13" s="15">
        <v>12</v>
      </c>
      <c r="F13" s="15">
        <v>12</v>
      </c>
      <c r="G13" s="15">
        <v>12</v>
      </c>
      <c r="H13" s="15">
        <v>12</v>
      </c>
      <c r="I13" s="15">
        <v>12</v>
      </c>
      <c r="J13" s="15">
        <v>12</v>
      </c>
      <c r="K13" s="15">
        <v>12</v>
      </c>
      <c r="L13" s="15">
        <v>12</v>
      </c>
      <c r="M13" s="15">
        <v>12</v>
      </c>
      <c r="N13" s="15">
        <v>12</v>
      </c>
      <c r="O13" s="15">
        <v>12</v>
      </c>
      <c r="P13" s="15">
        <v>12</v>
      </c>
      <c r="Q13" s="15">
        <v>12</v>
      </c>
      <c r="R13" s="15">
        <v>12</v>
      </c>
      <c r="S13" s="15">
        <v>12</v>
      </c>
      <c r="T13" s="15">
        <v>12</v>
      </c>
      <c r="U13" s="15">
        <v>12</v>
      </c>
      <c r="V13" s="15">
        <v>12</v>
      </c>
      <c r="W13" s="15">
        <v>12</v>
      </c>
      <c r="X13" s="15">
        <v>12</v>
      </c>
      <c r="Y13" s="15">
        <v>12</v>
      </c>
      <c r="Z13" s="15">
        <v>12</v>
      </c>
      <c r="AA13" s="15">
        <v>12</v>
      </c>
      <c r="AB13" s="15">
        <v>12</v>
      </c>
      <c r="AC13" s="15">
        <v>12</v>
      </c>
      <c r="AD13" s="15">
        <v>12</v>
      </c>
      <c r="AE13" s="15">
        <v>12</v>
      </c>
      <c r="AF13" s="15">
        <v>12</v>
      </c>
      <c r="AG13" s="15">
        <v>12</v>
      </c>
      <c r="AH13" s="15">
        <v>12</v>
      </c>
      <c r="AI13" s="15">
        <v>12</v>
      </c>
      <c r="AJ13" s="15">
        <v>12</v>
      </c>
      <c r="AK13" s="15">
        <v>12</v>
      </c>
      <c r="AL13" s="15">
        <v>12</v>
      </c>
      <c r="AM13" s="15">
        <v>12</v>
      </c>
      <c r="AN13" s="15">
        <v>12</v>
      </c>
      <c r="AO13" s="15">
        <v>12</v>
      </c>
      <c r="AP13" s="15">
        <v>12</v>
      </c>
      <c r="AQ13" s="15">
        <v>12</v>
      </c>
      <c r="AR13" s="15">
        <v>12</v>
      </c>
      <c r="AS13" s="15">
        <v>12</v>
      </c>
      <c r="AU13" s="90">
        <f>COUNTIF( D13:AS13, "&lt;12")</f>
        <v>0</v>
      </c>
      <c r="AV13" s="98" t="s">
        <v>49</v>
      </c>
    </row>
    <row r="14" spans="1:49" s="133" customFormat="1" x14ac:dyDescent="0.3">
      <c r="A14" s="12">
        <v>9</v>
      </c>
      <c r="B14" s="129" t="s">
        <v>50</v>
      </c>
      <c r="C14" s="14">
        <v>8</v>
      </c>
      <c r="D14" s="15">
        <v>8</v>
      </c>
      <c r="E14" s="15">
        <v>8</v>
      </c>
      <c r="F14" s="15">
        <v>8</v>
      </c>
      <c r="G14" s="15">
        <v>8</v>
      </c>
      <c r="H14" s="15">
        <v>8</v>
      </c>
      <c r="I14" s="15">
        <v>8</v>
      </c>
      <c r="J14" s="15">
        <v>8</v>
      </c>
      <c r="K14" s="15">
        <v>8</v>
      </c>
      <c r="L14" s="15">
        <v>8</v>
      </c>
      <c r="M14" s="15">
        <v>8</v>
      </c>
      <c r="N14" s="15">
        <v>8</v>
      </c>
      <c r="O14" s="15">
        <v>8</v>
      </c>
      <c r="P14" s="15">
        <v>8</v>
      </c>
      <c r="Q14" s="15">
        <v>8</v>
      </c>
      <c r="R14" s="15">
        <v>8</v>
      </c>
      <c r="S14" s="15">
        <v>8</v>
      </c>
      <c r="T14" s="15">
        <v>8</v>
      </c>
      <c r="U14" s="15">
        <v>8</v>
      </c>
      <c r="V14" s="15">
        <v>8</v>
      </c>
      <c r="W14" s="15">
        <v>8</v>
      </c>
      <c r="X14" s="15">
        <v>8</v>
      </c>
      <c r="Y14" s="15">
        <v>8</v>
      </c>
      <c r="Z14" s="15">
        <v>8</v>
      </c>
      <c r="AA14" s="15">
        <v>8</v>
      </c>
      <c r="AB14" s="15">
        <v>8</v>
      </c>
      <c r="AC14" s="15">
        <v>8</v>
      </c>
      <c r="AD14" s="15">
        <v>8</v>
      </c>
      <c r="AE14" s="15">
        <v>8</v>
      </c>
      <c r="AF14" s="15">
        <v>8</v>
      </c>
      <c r="AG14" s="15">
        <v>8</v>
      </c>
      <c r="AH14" s="15">
        <v>8</v>
      </c>
      <c r="AI14" s="15">
        <v>8</v>
      </c>
      <c r="AJ14" s="15">
        <v>8</v>
      </c>
      <c r="AK14" s="15">
        <v>8</v>
      </c>
      <c r="AL14" s="15">
        <v>8</v>
      </c>
      <c r="AM14" s="15">
        <v>8</v>
      </c>
      <c r="AN14" s="15">
        <v>8</v>
      </c>
      <c r="AO14" s="15">
        <v>8</v>
      </c>
      <c r="AP14" s="15">
        <v>8</v>
      </c>
      <c r="AQ14" s="15">
        <v>8</v>
      </c>
      <c r="AR14" s="15">
        <v>8</v>
      </c>
      <c r="AS14" s="15">
        <v>8</v>
      </c>
      <c r="AU14" s="90">
        <f>COUNTIF( D14:AS14, "&lt;8")</f>
        <v>0</v>
      </c>
      <c r="AV14" s="98" t="s">
        <v>50</v>
      </c>
    </row>
    <row r="15" spans="1:49" x14ac:dyDescent="0.3">
      <c r="A15" s="18">
        <v>10</v>
      </c>
      <c r="B15" s="19" t="s">
        <v>51</v>
      </c>
      <c r="C15" s="20">
        <f t="shared" ref="C15:AG15" si="0">SUM(C5:C14)</f>
        <v>78</v>
      </c>
      <c r="D15" s="21">
        <f t="shared" si="0"/>
        <v>78</v>
      </c>
      <c r="E15" s="21">
        <f t="shared" si="0"/>
        <v>78</v>
      </c>
      <c r="F15" s="21">
        <f t="shared" si="0"/>
        <v>78</v>
      </c>
      <c r="G15" s="21">
        <f t="shared" si="0"/>
        <v>78</v>
      </c>
      <c r="H15" s="21">
        <f t="shared" si="0"/>
        <v>78</v>
      </c>
      <c r="I15" s="21">
        <f t="shared" si="0"/>
        <v>78</v>
      </c>
      <c r="J15" s="21">
        <f t="shared" si="0"/>
        <v>78</v>
      </c>
      <c r="K15" s="21">
        <f t="shared" si="0"/>
        <v>78</v>
      </c>
      <c r="L15" s="21">
        <f t="shared" si="0"/>
        <v>78</v>
      </c>
      <c r="M15" s="21">
        <f t="shared" si="0"/>
        <v>78</v>
      </c>
      <c r="N15" s="21">
        <f t="shared" si="0"/>
        <v>78</v>
      </c>
      <c r="O15" s="21">
        <f t="shared" si="0"/>
        <v>78</v>
      </c>
      <c r="P15" s="21">
        <f t="shared" si="0"/>
        <v>78</v>
      </c>
      <c r="Q15" s="21">
        <f t="shared" si="0"/>
        <v>78</v>
      </c>
      <c r="R15" s="21">
        <f t="shared" si="0"/>
        <v>78</v>
      </c>
      <c r="S15" s="21">
        <f t="shared" si="0"/>
        <v>78</v>
      </c>
      <c r="T15" s="21">
        <f t="shared" ref="T15" si="1">SUM(T5:T14)</f>
        <v>78</v>
      </c>
      <c r="U15" s="21">
        <f t="shared" si="0"/>
        <v>78</v>
      </c>
      <c r="V15" s="21">
        <f t="shared" si="0"/>
        <v>78</v>
      </c>
      <c r="W15" s="21">
        <f t="shared" si="0"/>
        <v>78</v>
      </c>
      <c r="X15" s="21">
        <f t="shared" si="0"/>
        <v>78</v>
      </c>
      <c r="Y15" s="21">
        <f t="shared" si="0"/>
        <v>78</v>
      </c>
      <c r="Z15" s="21">
        <f t="shared" si="0"/>
        <v>78</v>
      </c>
      <c r="AA15" s="21">
        <f t="shared" si="0"/>
        <v>78</v>
      </c>
      <c r="AB15" s="21">
        <f t="shared" si="0"/>
        <v>78</v>
      </c>
      <c r="AC15" s="21">
        <f t="shared" si="0"/>
        <v>78</v>
      </c>
      <c r="AD15" s="21">
        <f t="shared" si="0"/>
        <v>78</v>
      </c>
      <c r="AE15" s="21">
        <f t="shared" si="0"/>
        <v>78</v>
      </c>
      <c r="AF15" s="21">
        <f t="shared" si="0"/>
        <v>78</v>
      </c>
      <c r="AG15" s="21">
        <f t="shared" si="0"/>
        <v>78</v>
      </c>
      <c r="AH15" s="21">
        <f t="shared" ref="AH15:AS15" si="2">SUM(AH5:AH14)</f>
        <v>78</v>
      </c>
      <c r="AI15" s="21">
        <f t="shared" si="2"/>
        <v>78</v>
      </c>
      <c r="AJ15" s="21">
        <f t="shared" si="2"/>
        <v>78</v>
      </c>
      <c r="AK15" s="21">
        <f t="shared" si="2"/>
        <v>78</v>
      </c>
      <c r="AL15" s="21">
        <f t="shared" si="2"/>
        <v>78</v>
      </c>
      <c r="AM15" s="21">
        <f t="shared" si="2"/>
        <v>78</v>
      </c>
      <c r="AN15" s="21">
        <f t="shared" si="2"/>
        <v>78</v>
      </c>
      <c r="AO15" s="21">
        <f t="shared" si="2"/>
        <v>78</v>
      </c>
      <c r="AP15" s="21">
        <f t="shared" si="2"/>
        <v>78</v>
      </c>
      <c r="AQ15" s="21">
        <f t="shared" si="2"/>
        <v>78</v>
      </c>
      <c r="AR15" s="21">
        <f t="shared" si="2"/>
        <v>78</v>
      </c>
      <c r="AS15" s="21">
        <f t="shared" si="2"/>
        <v>78</v>
      </c>
      <c r="AU15" s="110"/>
      <c r="AV15" s="100"/>
    </row>
    <row r="16" spans="1:49" ht="28.8" x14ac:dyDescent="0.3">
      <c r="A16" s="22"/>
      <c r="B16" s="23" t="s">
        <v>52</v>
      </c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U16" s="104"/>
      <c r="AV16" s="104" t="s">
        <v>52</v>
      </c>
    </row>
    <row r="17" spans="1:48" s="133" customFormat="1" ht="25.2" customHeight="1" x14ac:dyDescent="0.3">
      <c r="A17" s="12"/>
      <c r="B17" s="131" t="s">
        <v>53</v>
      </c>
      <c r="C17" s="14">
        <v>5</v>
      </c>
      <c r="D17" s="132">
        <v>5</v>
      </c>
      <c r="E17" s="132">
        <v>5</v>
      </c>
      <c r="F17" s="132">
        <v>5</v>
      </c>
      <c r="G17" s="132">
        <v>5</v>
      </c>
      <c r="H17" s="132">
        <v>5</v>
      </c>
      <c r="I17" s="132">
        <v>5</v>
      </c>
      <c r="J17" s="132">
        <v>5</v>
      </c>
      <c r="K17" s="132">
        <v>5</v>
      </c>
      <c r="L17" s="132">
        <v>5</v>
      </c>
      <c r="M17" s="132">
        <v>5</v>
      </c>
      <c r="N17" s="132">
        <v>5</v>
      </c>
      <c r="O17" s="132">
        <v>5</v>
      </c>
      <c r="P17" s="132">
        <v>5</v>
      </c>
      <c r="Q17" s="132">
        <v>5</v>
      </c>
      <c r="R17" s="132">
        <v>5</v>
      </c>
      <c r="S17" s="132">
        <v>5</v>
      </c>
      <c r="T17" s="132">
        <v>5</v>
      </c>
      <c r="U17" s="132">
        <v>5</v>
      </c>
      <c r="V17" s="132">
        <v>5</v>
      </c>
      <c r="W17" s="132">
        <v>5</v>
      </c>
      <c r="X17" s="132">
        <v>5</v>
      </c>
      <c r="Y17" s="132">
        <v>5</v>
      </c>
      <c r="Z17" s="132">
        <v>5</v>
      </c>
      <c r="AA17" s="132">
        <v>5</v>
      </c>
      <c r="AB17" s="132">
        <v>5</v>
      </c>
      <c r="AC17" s="132">
        <v>5</v>
      </c>
      <c r="AD17" s="132">
        <v>5</v>
      </c>
      <c r="AE17" s="132">
        <v>5</v>
      </c>
      <c r="AF17" s="132">
        <v>5</v>
      </c>
      <c r="AG17" s="132">
        <v>5</v>
      </c>
      <c r="AH17" s="132">
        <v>5</v>
      </c>
      <c r="AI17" s="132">
        <v>5</v>
      </c>
      <c r="AJ17" s="132">
        <v>5</v>
      </c>
      <c r="AK17" s="132">
        <v>5</v>
      </c>
      <c r="AL17" s="132">
        <v>5</v>
      </c>
      <c r="AM17" s="132">
        <v>5</v>
      </c>
      <c r="AN17" s="132">
        <v>5</v>
      </c>
      <c r="AO17" s="132">
        <v>5</v>
      </c>
      <c r="AP17" s="132">
        <v>5</v>
      </c>
      <c r="AQ17" s="132">
        <v>5</v>
      </c>
      <c r="AR17" s="132">
        <v>5</v>
      </c>
      <c r="AS17" s="132">
        <v>5</v>
      </c>
      <c r="AU17" s="90">
        <f>COUNTIF( D17:AS17, "&lt;5")</f>
        <v>0</v>
      </c>
      <c r="AV17" s="98" t="s">
        <v>53</v>
      </c>
    </row>
    <row r="18" spans="1:48" ht="20.399999999999999" x14ac:dyDescent="0.3">
      <c r="A18" s="16">
        <v>11</v>
      </c>
      <c r="B18" s="130" t="s">
        <v>54</v>
      </c>
      <c r="C18" s="17">
        <v>7</v>
      </c>
      <c r="D18" s="26">
        <v>7</v>
      </c>
      <c r="E18" s="26">
        <v>7</v>
      </c>
      <c r="F18" s="26">
        <v>7</v>
      </c>
      <c r="G18" s="26">
        <v>7</v>
      </c>
      <c r="H18" s="26">
        <v>7</v>
      </c>
      <c r="I18" s="26">
        <v>7</v>
      </c>
      <c r="J18" s="26">
        <v>7</v>
      </c>
      <c r="K18" s="26">
        <v>7</v>
      </c>
      <c r="L18" s="26">
        <v>7</v>
      </c>
      <c r="M18" s="26">
        <v>7</v>
      </c>
      <c r="N18" s="26">
        <v>7</v>
      </c>
      <c r="O18" s="26">
        <v>7</v>
      </c>
      <c r="P18" s="26">
        <v>7</v>
      </c>
      <c r="Q18" s="26">
        <v>7</v>
      </c>
      <c r="R18" s="26">
        <v>7</v>
      </c>
      <c r="S18" s="26">
        <v>7</v>
      </c>
      <c r="T18" s="26">
        <v>7</v>
      </c>
      <c r="U18" s="26">
        <v>7</v>
      </c>
      <c r="V18" s="26">
        <v>7</v>
      </c>
      <c r="W18" s="26">
        <v>7</v>
      </c>
      <c r="X18" s="26">
        <v>7</v>
      </c>
      <c r="Y18" s="26">
        <v>7</v>
      </c>
      <c r="Z18" s="26">
        <v>7</v>
      </c>
      <c r="AA18" s="26">
        <v>7</v>
      </c>
      <c r="AB18" s="26">
        <v>7</v>
      </c>
      <c r="AC18" s="26">
        <v>7</v>
      </c>
      <c r="AD18" s="26">
        <v>7</v>
      </c>
      <c r="AE18" s="26">
        <v>7</v>
      </c>
      <c r="AF18" s="26">
        <v>7</v>
      </c>
      <c r="AG18" s="26">
        <v>7</v>
      </c>
      <c r="AH18" s="26">
        <v>7</v>
      </c>
      <c r="AI18" s="26">
        <v>7</v>
      </c>
      <c r="AJ18" s="26">
        <v>7</v>
      </c>
      <c r="AK18" s="26">
        <v>7</v>
      </c>
      <c r="AL18" s="26">
        <v>7</v>
      </c>
      <c r="AM18" s="26">
        <v>7</v>
      </c>
      <c r="AN18" s="26">
        <v>7</v>
      </c>
      <c r="AO18" s="26">
        <v>7</v>
      </c>
      <c r="AP18" s="26">
        <v>7</v>
      </c>
      <c r="AQ18" s="26">
        <v>7</v>
      </c>
      <c r="AR18" s="26">
        <v>7</v>
      </c>
      <c r="AS18" s="26">
        <v>7</v>
      </c>
      <c r="AU18" s="90">
        <f>COUNTIF( D18:AS18, "&lt;7")</f>
        <v>0</v>
      </c>
      <c r="AV18" s="99" t="s">
        <v>54</v>
      </c>
    </row>
    <row r="19" spans="1:48" x14ac:dyDescent="0.3">
      <c r="A19" s="18"/>
      <c r="B19" s="19" t="s">
        <v>51</v>
      </c>
      <c r="C19" s="27">
        <f t="shared" ref="C19:AG19" si="3">SUM(C17:C18)</f>
        <v>12</v>
      </c>
      <c r="D19" s="119">
        <f t="shared" si="3"/>
        <v>12</v>
      </c>
      <c r="E19" s="119">
        <f t="shared" si="3"/>
        <v>12</v>
      </c>
      <c r="F19" s="119">
        <f t="shared" si="3"/>
        <v>12</v>
      </c>
      <c r="G19" s="119">
        <f t="shared" si="3"/>
        <v>12</v>
      </c>
      <c r="H19" s="119">
        <f t="shared" si="3"/>
        <v>12</v>
      </c>
      <c r="I19" s="119">
        <f t="shared" si="3"/>
        <v>12</v>
      </c>
      <c r="J19" s="119">
        <f t="shared" si="3"/>
        <v>12</v>
      </c>
      <c r="K19" s="119">
        <f t="shared" si="3"/>
        <v>12</v>
      </c>
      <c r="L19" s="119">
        <f t="shared" si="3"/>
        <v>12</v>
      </c>
      <c r="M19" s="119">
        <f t="shared" si="3"/>
        <v>12</v>
      </c>
      <c r="N19" s="119">
        <f t="shared" si="3"/>
        <v>12</v>
      </c>
      <c r="O19" s="119">
        <f t="shared" si="3"/>
        <v>12</v>
      </c>
      <c r="P19" s="119">
        <f t="shared" si="3"/>
        <v>12</v>
      </c>
      <c r="Q19" s="119">
        <f t="shared" si="3"/>
        <v>12</v>
      </c>
      <c r="R19" s="119">
        <f t="shared" si="3"/>
        <v>12</v>
      </c>
      <c r="S19" s="119">
        <f t="shared" si="3"/>
        <v>12</v>
      </c>
      <c r="T19" s="119">
        <f t="shared" ref="T19" si="4">SUM(T17:T18)</f>
        <v>12</v>
      </c>
      <c r="U19" s="119">
        <f t="shared" si="3"/>
        <v>12</v>
      </c>
      <c r="V19" s="119">
        <f t="shared" si="3"/>
        <v>12</v>
      </c>
      <c r="W19" s="119">
        <f t="shared" si="3"/>
        <v>12</v>
      </c>
      <c r="X19" s="119">
        <f t="shared" si="3"/>
        <v>12</v>
      </c>
      <c r="Y19" s="119">
        <f t="shared" si="3"/>
        <v>12</v>
      </c>
      <c r="Z19" s="119">
        <f t="shared" si="3"/>
        <v>12</v>
      </c>
      <c r="AA19" s="119">
        <f t="shared" si="3"/>
        <v>12</v>
      </c>
      <c r="AB19" s="119">
        <f t="shared" si="3"/>
        <v>12</v>
      </c>
      <c r="AC19" s="119">
        <f t="shared" si="3"/>
        <v>12</v>
      </c>
      <c r="AD19" s="119">
        <f t="shared" si="3"/>
        <v>12</v>
      </c>
      <c r="AE19" s="119">
        <f t="shared" si="3"/>
        <v>12</v>
      </c>
      <c r="AF19" s="119">
        <f t="shared" si="3"/>
        <v>12</v>
      </c>
      <c r="AG19" s="119">
        <f t="shared" si="3"/>
        <v>12</v>
      </c>
      <c r="AH19" s="119">
        <f t="shared" ref="AH19:AS19" si="5">SUM(AH17:AH18)</f>
        <v>12</v>
      </c>
      <c r="AI19" s="119">
        <f t="shared" si="5"/>
        <v>12</v>
      </c>
      <c r="AJ19" s="119">
        <f t="shared" si="5"/>
        <v>12</v>
      </c>
      <c r="AK19" s="119">
        <f t="shared" si="5"/>
        <v>12</v>
      </c>
      <c r="AL19" s="119">
        <f t="shared" si="5"/>
        <v>12</v>
      </c>
      <c r="AM19" s="119">
        <f t="shared" si="5"/>
        <v>12</v>
      </c>
      <c r="AN19" s="119">
        <f t="shared" si="5"/>
        <v>12</v>
      </c>
      <c r="AO19" s="119">
        <f t="shared" si="5"/>
        <v>12</v>
      </c>
      <c r="AP19" s="119">
        <f t="shared" si="5"/>
        <v>12</v>
      </c>
      <c r="AQ19" s="119">
        <f t="shared" si="5"/>
        <v>12</v>
      </c>
      <c r="AR19" s="119">
        <f t="shared" si="5"/>
        <v>12</v>
      </c>
      <c r="AS19" s="119">
        <f t="shared" si="5"/>
        <v>12</v>
      </c>
      <c r="AU19" s="109"/>
      <c r="AV19" s="100"/>
    </row>
    <row r="20" spans="1:48" x14ac:dyDescent="0.3">
      <c r="A20" s="28"/>
      <c r="B20" s="29" t="s">
        <v>55</v>
      </c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U20" s="105"/>
      <c r="AV20" s="105" t="s">
        <v>55</v>
      </c>
    </row>
    <row r="21" spans="1:48" x14ac:dyDescent="0.3">
      <c r="A21" s="12">
        <v>12</v>
      </c>
      <c r="B21" s="13" t="s">
        <v>56</v>
      </c>
      <c r="C21" s="14">
        <v>10</v>
      </c>
      <c r="D21" s="32">
        <v>10</v>
      </c>
      <c r="E21" s="32">
        <v>10</v>
      </c>
      <c r="F21" s="32">
        <v>10</v>
      </c>
      <c r="G21" s="32">
        <v>10</v>
      </c>
      <c r="H21" s="32">
        <v>10</v>
      </c>
      <c r="I21" s="32">
        <v>10</v>
      </c>
      <c r="J21" s="32">
        <v>10</v>
      </c>
      <c r="K21" s="32">
        <v>10</v>
      </c>
      <c r="L21" s="32">
        <v>10</v>
      </c>
      <c r="M21" s="32">
        <v>10</v>
      </c>
      <c r="N21" s="32">
        <v>10</v>
      </c>
      <c r="O21" s="32">
        <v>10</v>
      </c>
      <c r="P21" s="32">
        <v>10</v>
      </c>
      <c r="Q21" s="32">
        <v>10</v>
      </c>
      <c r="R21" s="32">
        <v>10</v>
      </c>
      <c r="S21" s="32">
        <v>10</v>
      </c>
      <c r="T21" s="32">
        <v>10</v>
      </c>
      <c r="U21" s="32">
        <v>10</v>
      </c>
      <c r="V21" s="32">
        <v>10</v>
      </c>
      <c r="W21" s="32">
        <v>10</v>
      </c>
      <c r="X21" s="32">
        <v>10</v>
      </c>
      <c r="Y21" s="32">
        <v>10</v>
      </c>
      <c r="Z21" s="32">
        <v>10</v>
      </c>
      <c r="AA21" s="32">
        <v>10</v>
      </c>
      <c r="AB21" s="32">
        <v>10</v>
      </c>
      <c r="AC21" s="32">
        <v>10</v>
      </c>
      <c r="AD21" s="32">
        <v>10</v>
      </c>
      <c r="AE21" s="32">
        <v>10</v>
      </c>
      <c r="AF21" s="32">
        <v>10</v>
      </c>
      <c r="AG21" s="32">
        <v>10</v>
      </c>
      <c r="AH21" s="32">
        <v>10</v>
      </c>
      <c r="AI21" s="32">
        <v>10</v>
      </c>
      <c r="AJ21" s="32">
        <v>10</v>
      </c>
      <c r="AK21" s="32">
        <v>10</v>
      </c>
      <c r="AL21" s="32">
        <v>10</v>
      </c>
      <c r="AM21" s="32">
        <v>10</v>
      </c>
      <c r="AN21" s="32">
        <v>10</v>
      </c>
      <c r="AO21" s="32">
        <v>10</v>
      </c>
      <c r="AP21" s="32">
        <v>10</v>
      </c>
      <c r="AQ21" s="32">
        <v>10</v>
      </c>
      <c r="AR21" s="32">
        <v>10</v>
      </c>
      <c r="AS21" s="32">
        <v>10</v>
      </c>
      <c r="AU21" s="90">
        <f>COUNTIF( D21:AS21, "&lt;10")</f>
        <v>0</v>
      </c>
      <c r="AV21" s="98" t="s">
        <v>56</v>
      </c>
    </row>
    <row r="22" spans="1:48" x14ac:dyDescent="0.3">
      <c r="A22" s="18">
        <v>13</v>
      </c>
      <c r="B22" s="33" t="s">
        <v>57</v>
      </c>
      <c r="C22" s="1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U22" s="101"/>
      <c r="AV22" s="101"/>
    </row>
    <row r="23" spans="1:48" x14ac:dyDescent="0.3">
      <c r="A23" s="18">
        <v>14</v>
      </c>
      <c r="B23" s="19" t="s">
        <v>51</v>
      </c>
      <c r="C23" s="35">
        <f t="shared" ref="C23:AS23" si="6">SUM(C21,C22)</f>
        <v>10</v>
      </c>
      <c r="D23" s="36">
        <f t="shared" si="6"/>
        <v>10</v>
      </c>
      <c r="E23" s="36">
        <f t="shared" si="6"/>
        <v>10</v>
      </c>
      <c r="F23" s="36">
        <f t="shared" si="6"/>
        <v>10</v>
      </c>
      <c r="G23" s="36">
        <f t="shared" si="6"/>
        <v>10</v>
      </c>
      <c r="H23" s="36">
        <f t="shared" si="6"/>
        <v>10</v>
      </c>
      <c r="I23" s="36">
        <f t="shared" si="6"/>
        <v>10</v>
      </c>
      <c r="J23" s="36">
        <f t="shared" si="6"/>
        <v>10</v>
      </c>
      <c r="K23" s="36">
        <f t="shared" si="6"/>
        <v>10</v>
      </c>
      <c r="L23" s="36">
        <f t="shared" si="6"/>
        <v>10</v>
      </c>
      <c r="M23" s="36">
        <f t="shared" si="6"/>
        <v>10</v>
      </c>
      <c r="N23" s="36">
        <f t="shared" si="6"/>
        <v>10</v>
      </c>
      <c r="O23" s="36">
        <f t="shared" si="6"/>
        <v>10</v>
      </c>
      <c r="P23" s="36">
        <f t="shared" si="6"/>
        <v>10</v>
      </c>
      <c r="Q23" s="36">
        <f t="shared" si="6"/>
        <v>10</v>
      </c>
      <c r="R23" s="36">
        <f t="shared" si="6"/>
        <v>10</v>
      </c>
      <c r="S23" s="36">
        <f t="shared" si="6"/>
        <v>10</v>
      </c>
      <c r="T23" s="36">
        <f t="shared" si="6"/>
        <v>10</v>
      </c>
      <c r="U23" s="36">
        <f t="shared" si="6"/>
        <v>10</v>
      </c>
      <c r="V23" s="36">
        <f t="shared" si="6"/>
        <v>10</v>
      </c>
      <c r="W23" s="36">
        <f t="shared" si="6"/>
        <v>10</v>
      </c>
      <c r="X23" s="36">
        <f t="shared" si="6"/>
        <v>10</v>
      </c>
      <c r="Y23" s="36">
        <f t="shared" si="6"/>
        <v>10</v>
      </c>
      <c r="Z23" s="36">
        <f t="shared" si="6"/>
        <v>10</v>
      </c>
      <c r="AA23" s="36">
        <f t="shared" si="6"/>
        <v>10</v>
      </c>
      <c r="AB23" s="36">
        <f t="shared" si="6"/>
        <v>10</v>
      </c>
      <c r="AC23" s="36">
        <f t="shared" si="6"/>
        <v>10</v>
      </c>
      <c r="AD23" s="36">
        <f t="shared" si="6"/>
        <v>10</v>
      </c>
      <c r="AE23" s="36">
        <f t="shared" si="6"/>
        <v>10</v>
      </c>
      <c r="AF23" s="36">
        <f t="shared" si="6"/>
        <v>10</v>
      </c>
      <c r="AG23" s="36">
        <f t="shared" si="6"/>
        <v>10</v>
      </c>
      <c r="AH23" s="36">
        <f t="shared" si="6"/>
        <v>10</v>
      </c>
      <c r="AI23" s="36">
        <f t="shared" si="6"/>
        <v>10</v>
      </c>
      <c r="AJ23" s="36">
        <f t="shared" si="6"/>
        <v>10</v>
      </c>
      <c r="AK23" s="36">
        <f t="shared" si="6"/>
        <v>10</v>
      </c>
      <c r="AL23" s="36">
        <f t="shared" si="6"/>
        <v>10</v>
      </c>
      <c r="AM23" s="36">
        <f t="shared" si="6"/>
        <v>10</v>
      </c>
      <c r="AN23" s="36">
        <f t="shared" si="6"/>
        <v>10</v>
      </c>
      <c r="AO23" s="36">
        <f t="shared" si="6"/>
        <v>10</v>
      </c>
      <c r="AP23" s="36">
        <f t="shared" si="6"/>
        <v>10</v>
      </c>
      <c r="AQ23" s="36">
        <f t="shared" si="6"/>
        <v>10</v>
      </c>
      <c r="AR23" s="36">
        <f t="shared" si="6"/>
        <v>10</v>
      </c>
      <c r="AS23" s="36">
        <f t="shared" si="6"/>
        <v>10</v>
      </c>
      <c r="AU23" s="101"/>
      <c r="AV23" s="100"/>
    </row>
    <row r="24" spans="1:48" s="115" customFormat="1" x14ac:dyDescent="0.3">
      <c r="A24" s="118"/>
      <c r="B24" s="176"/>
      <c r="C24" s="177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U24" s="90">
        <f>COUNTIF( D24:AS24, "=1")</f>
        <v>0</v>
      </c>
      <c r="AV24" s="116" t="s">
        <v>111</v>
      </c>
    </row>
    <row r="25" spans="1:48" s="115" customFormat="1" x14ac:dyDescent="0.3">
      <c r="A25" s="118"/>
      <c r="B25" s="178" t="s">
        <v>110</v>
      </c>
      <c r="C25" s="179"/>
      <c r="D25" s="123" t="str">
        <f>IF(D24=1, "TRUE", "")</f>
        <v/>
      </c>
      <c r="E25" s="123" t="str">
        <f t="shared" ref="E25:AS25" si="7">IF(E24=1, "TRUE", "")</f>
        <v/>
      </c>
      <c r="F25" s="123" t="str">
        <f t="shared" si="7"/>
        <v/>
      </c>
      <c r="G25" s="123" t="str">
        <f t="shared" si="7"/>
        <v/>
      </c>
      <c r="H25" s="123" t="str">
        <f t="shared" si="7"/>
        <v/>
      </c>
      <c r="I25" s="123" t="str">
        <f t="shared" si="7"/>
        <v/>
      </c>
      <c r="J25" s="123" t="str">
        <f t="shared" si="7"/>
        <v/>
      </c>
      <c r="K25" s="123" t="str">
        <f t="shared" si="7"/>
        <v/>
      </c>
      <c r="L25" s="123" t="str">
        <f t="shared" si="7"/>
        <v/>
      </c>
      <c r="M25" s="123" t="str">
        <f t="shared" si="7"/>
        <v/>
      </c>
      <c r="N25" s="123" t="str">
        <f t="shared" si="7"/>
        <v/>
      </c>
      <c r="O25" s="123" t="str">
        <f t="shared" si="7"/>
        <v/>
      </c>
      <c r="P25" s="123" t="str">
        <f t="shared" si="7"/>
        <v/>
      </c>
      <c r="Q25" s="123" t="str">
        <f t="shared" si="7"/>
        <v/>
      </c>
      <c r="R25" s="123" t="str">
        <f t="shared" si="7"/>
        <v/>
      </c>
      <c r="S25" s="123" t="str">
        <f t="shared" si="7"/>
        <v/>
      </c>
      <c r="T25" s="123" t="str">
        <f t="shared" si="7"/>
        <v/>
      </c>
      <c r="U25" s="123" t="str">
        <f t="shared" si="7"/>
        <v/>
      </c>
      <c r="V25" s="123" t="str">
        <f t="shared" si="7"/>
        <v/>
      </c>
      <c r="W25" s="123" t="str">
        <f t="shared" si="7"/>
        <v/>
      </c>
      <c r="X25" s="123" t="str">
        <f t="shared" si="7"/>
        <v/>
      </c>
      <c r="Y25" s="123" t="str">
        <f t="shared" si="7"/>
        <v/>
      </c>
      <c r="Z25" s="123" t="str">
        <f t="shared" si="7"/>
        <v/>
      </c>
      <c r="AA25" s="123" t="str">
        <f t="shared" si="7"/>
        <v/>
      </c>
      <c r="AB25" s="123" t="str">
        <f t="shared" si="7"/>
        <v/>
      </c>
      <c r="AC25" s="123" t="str">
        <f t="shared" si="7"/>
        <v/>
      </c>
      <c r="AD25" s="123" t="str">
        <f t="shared" si="7"/>
        <v/>
      </c>
      <c r="AE25" s="123" t="str">
        <f t="shared" si="7"/>
        <v/>
      </c>
      <c r="AF25" s="123" t="str">
        <f t="shared" si="7"/>
        <v/>
      </c>
      <c r="AG25" s="123" t="str">
        <f t="shared" si="7"/>
        <v/>
      </c>
      <c r="AH25" s="123" t="str">
        <f t="shared" si="7"/>
        <v/>
      </c>
      <c r="AI25" s="123" t="str">
        <f t="shared" si="7"/>
        <v/>
      </c>
      <c r="AJ25" s="123" t="str">
        <f t="shared" si="7"/>
        <v/>
      </c>
      <c r="AK25" s="123" t="str">
        <f t="shared" si="7"/>
        <v/>
      </c>
      <c r="AL25" s="123" t="str">
        <f t="shared" si="7"/>
        <v/>
      </c>
      <c r="AM25" s="123" t="str">
        <f t="shared" si="7"/>
        <v/>
      </c>
      <c r="AN25" s="123" t="str">
        <f t="shared" si="7"/>
        <v/>
      </c>
      <c r="AO25" s="123" t="str">
        <f t="shared" si="7"/>
        <v/>
      </c>
      <c r="AP25" s="123" t="str">
        <f t="shared" si="7"/>
        <v/>
      </c>
      <c r="AQ25" s="123" t="str">
        <f t="shared" si="7"/>
        <v/>
      </c>
      <c r="AR25" s="123" t="str">
        <f t="shared" si="7"/>
        <v/>
      </c>
      <c r="AS25" s="123" t="str">
        <f t="shared" si="7"/>
        <v/>
      </c>
      <c r="AU25"/>
      <c r="AV25"/>
    </row>
    <row r="26" spans="1:48" x14ac:dyDescent="0.3">
      <c r="A26" s="18"/>
      <c r="B26" s="165" t="s">
        <v>109</v>
      </c>
      <c r="C26" s="166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</row>
    <row r="27" spans="1:48" ht="17.399999999999999" x14ac:dyDescent="0.35">
      <c r="A27" s="18"/>
      <c r="B27" s="37" t="s">
        <v>58</v>
      </c>
      <c r="C27" s="1">
        <f>SUM(C5,C6,C7,C8,C9,C10,C11,C12,C13,C14,C17,C18,C21)</f>
        <v>100</v>
      </c>
      <c r="D27" s="127" t="str">
        <f>IF(D4 = "", "", SUM(D15,D19,D23,D26))</f>
        <v/>
      </c>
      <c r="E27" s="127" t="str">
        <f t="shared" ref="E27:AS27" si="8">IF(E4 = "", "", SUM(E15,E19,E23,E26))</f>
        <v/>
      </c>
      <c r="F27" s="127" t="str">
        <f t="shared" si="8"/>
        <v/>
      </c>
      <c r="G27" s="127" t="str">
        <f t="shared" si="8"/>
        <v/>
      </c>
      <c r="H27" s="127" t="str">
        <f t="shared" si="8"/>
        <v/>
      </c>
      <c r="I27" s="127" t="str">
        <f t="shared" si="8"/>
        <v/>
      </c>
      <c r="J27" s="127" t="str">
        <f t="shared" si="8"/>
        <v/>
      </c>
      <c r="K27" s="127" t="str">
        <f t="shared" si="8"/>
        <v/>
      </c>
      <c r="L27" s="127" t="str">
        <f t="shared" si="8"/>
        <v/>
      </c>
      <c r="M27" s="127" t="str">
        <f t="shared" si="8"/>
        <v/>
      </c>
      <c r="N27" s="127" t="str">
        <f t="shared" si="8"/>
        <v/>
      </c>
      <c r="O27" s="127" t="str">
        <f t="shared" si="8"/>
        <v/>
      </c>
      <c r="P27" s="127" t="str">
        <f t="shared" si="8"/>
        <v/>
      </c>
      <c r="Q27" s="127" t="str">
        <f t="shared" si="8"/>
        <v/>
      </c>
      <c r="R27" s="127" t="str">
        <f t="shared" si="8"/>
        <v/>
      </c>
      <c r="S27" s="127" t="str">
        <f t="shared" si="8"/>
        <v/>
      </c>
      <c r="T27" s="127" t="str">
        <f t="shared" si="8"/>
        <v/>
      </c>
      <c r="U27" s="127" t="str">
        <f t="shared" si="8"/>
        <v/>
      </c>
      <c r="V27" s="127" t="str">
        <f t="shared" si="8"/>
        <v/>
      </c>
      <c r="W27" s="127" t="str">
        <f t="shared" si="8"/>
        <v/>
      </c>
      <c r="X27" s="127" t="str">
        <f t="shared" si="8"/>
        <v/>
      </c>
      <c r="Y27" s="127" t="str">
        <f t="shared" si="8"/>
        <v/>
      </c>
      <c r="Z27" s="127" t="str">
        <f t="shared" si="8"/>
        <v/>
      </c>
      <c r="AA27" s="127" t="str">
        <f t="shared" si="8"/>
        <v/>
      </c>
      <c r="AB27" s="127" t="str">
        <f t="shared" si="8"/>
        <v/>
      </c>
      <c r="AC27" s="127" t="str">
        <f t="shared" si="8"/>
        <v/>
      </c>
      <c r="AD27" s="127" t="str">
        <f t="shared" si="8"/>
        <v/>
      </c>
      <c r="AE27" s="127" t="str">
        <f t="shared" si="8"/>
        <v/>
      </c>
      <c r="AF27" s="127" t="str">
        <f t="shared" si="8"/>
        <v/>
      </c>
      <c r="AG27" s="127" t="str">
        <f t="shared" si="8"/>
        <v/>
      </c>
      <c r="AH27" s="127" t="str">
        <f t="shared" si="8"/>
        <v/>
      </c>
      <c r="AI27" s="127" t="str">
        <f t="shared" si="8"/>
        <v/>
      </c>
      <c r="AJ27" s="127" t="str">
        <f t="shared" si="8"/>
        <v/>
      </c>
      <c r="AK27" s="127" t="str">
        <f t="shared" si="8"/>
        <v/>
      </c>
      <c r="AL27" s="127" t="str">
        <f t="shared" si="8"/>
        <v/>
      </c>
      <c r="AM27" s="127" t="str">
        <f t="shared" si="8"/>
        <v/>
      </c>
      <c r="AN27" s="127" t="str">
        <f t="shared" si="8"/>
        <v/>
      </c>
      <c r="AO27" s="127" t="str">
        <f t="shared" si="8"/>
        <v/>
      </c>
      <c r="AP27" s="127" t="str">
        <f t="shared" si="8"/>
        <v/>
      </c>
      <c r="AQ27" s="127" t="str">
        <f t="shared" si="8"/>
        <v/>
      </c>
      <c r="AR27" s="127" t="str">
        <f t="shared" si="8"/>
        <v/>
      </c>
      <c r="AS27" s="127" t="str">
        <f t="shared" si="8"/>
        <v/>
      </c>
      <c r="AU27" t="str">
        <f>IFERROR(AVERAGE(D27:AS27),"")</f>
        <v/>
      </c>
      <c r="AV27" s="125" t="s">
        <v>114</v>
      </c>
    </row>
    <row r="28" spans="1:48" x14ac:dyDescent="0.3">
      <c r="A28" s="18"/>
      <c r="B28" s="19" t="s">
        <v>59</v>
      </c>
      <c r="C28" s="111">
        <f t="shared" ref="C28" si="9">SUM(C15,C19,C23)</f>
        <v>100</v>
      </c>
      <c r="D28" s="128" t="str">
        <f>IF(D4 = "", "", "100")</f>
        <v/>
      </c>
      <c r="E28" s="128" t="str">
        <f t="shared" ref="E28:AS28" si="10">IF(E4 = "", "", "100")</f>
        <v/>
      </c>
      <c r="F28" s="128" t="str">
        <f t="shared" si="10"/>
        <v/>
      </c>
      <c r="G28" s="128" t="str">
        <f t="shared" si="10"/>
        <v/>
      </c>
      <c r="H28" s="128" t="str">
        <f t="shared" si="10"/>
        <v/>
      </c>
      <c r="I28" s="128" t="str">
        <f t="shared" si="10"/>
        <v/>
      </c>
      <c r="J28" s="128" t="str">
        <f t="shared" si="10"/>
        <v/>
      </c>
      <c r="K28" s="128" t="str">
        <f t="shared" si="10"/>
        <v/>
      </c>
      <c r="L28" s="128" t="str">
        <f t="shared" si="10"/>
        <v/>
      </c>
      <c r="M28" s="128" t="str">
        <f t="shared" si="10"/>
        <v/>
      </c>
      <c r="N28" s="128" t="str">
        <f t="shared" si="10"/>
        <v/>
      </c>
      <c r="O28" s="128" t="str">
        <f t="shared" si="10"/>
        <v/>
      </c>
      <c r="P28" s="128" t="str">
        <f t="shared" si="10"/>
        <v/>
      </c>
      <c r="Q28" s="128" t="str">
        <f t="shared" si="10"/>
        <v/>
      </c>
      <c r="R28" s="128" t="str">
        <f t="shared" si="10"/>
        <v/>
      </c>
      <c r="S28" s="128" t="str">
        <f t="shared" si="10"/>
        <v/>
      </c>
      <c r="T28" s="128" t="str">
        <f t="shared" si="10"/>
        <v/>
      </c>
      <c r="U28" s="128" t="str">
        <f t="shared" si="10"/>
        <v/>
      </c>
      <c r="V28" s="128" t="str">
        <f t="shared" si="10"/>
        <v/>
      </c>
      <c r="W28" s="128" t="str">
        <f t="shared" si="10"/>
        <v/>
      </c>
      <c r="X28" s="128" t="str">
        <f t="shared" si="10"/>
        <v/>
      </c>
      <c r="Y28" s="128" t="str">
        <f t="shared" si="10"/>
        <v/>
      </c>
      <c r="Z28" s="128" t="str">
        <f t="shared" si="10"/>
        <v/>
      </c>
      <c r="AA28" s="128" t="str">
        <f t="shared" si="10"/>
        <v/>
      </c>
      <c r="AB28" s="128" t="str">
        <f t="shared" si="10"/>
        <v/>
      </c>
      <c r="AC28" s="128" t="str">
        <f t="shared" si="10"/>
        <v/>
      </c>
      <c r="AD28" s="128" t="str">
        <f t="shared" si="10"/>
        <v/>
      </c>
      <c r="AE28" s="128" t="str">
        <f t="shared" si="10"/>
        <v/>
      </c>
      <c r="AF28" s="128" t="str">
        <f t="shared" si="10"/>
        <v/>
      </c>
      <c r="AG28" s="128" t="str">
        <f t="shared" si="10"/>
        <v/>
      </c>
      <c r="AH28" s="128" t="str">
        <f t="shared" si="10"/>
        <v/>
      </c>
      <c r="AI28" s="128" t="str">
        <f t="shared" si="10"/>
        <v/>
      </c>
      <c r="AJ28" s="128" t="str">
        <f t="shared" si="10"/>
        <v/>
      </c>
      <c r="AK28" s="128" t="str">
        <f t="shared" si="10"/>
        <v/>
      </c>
      <c r="AL28" s="128" t="str">
        <f t="shared" si="10"/>
        <v/>
      </c>
      <c r="AM28" s="128" t="str">
        <f t="shared" si="10"/>
        <v/>
      </c>
      <c r="AN28" s="128" t="str">
        <f t="shared" si="10"/>
        <v/>
      </c>
      <c r="AO28" s="128" t="str">
        <f t="shared" si="10"/>
        <v/>
      </c>
      <c r="AP28" s="128" t="str">
        <f t="shared" si="10"/>
        <v/>
      </c>
      <c r="AQ28" s="128" t="str">
        <f t="shared" si="10"/>
        <v/>
      </c>
      <c r="AR28" s="128" t="str">
        <f t="shared" si="10"/>
        <v/>
      </c>
      <c r="AS28" s="128" t="str">
        <f t="shared" si="10"/>
        <v/>
      </c>
    </row>
  </sheetData>
  <mergeCells count="4">
    <mergeCell ref="A2:B2"/>
    <mergeCell ref="B24:C24"/>
    <mergeCell ref="B25:C25"/>
    <mergeCell ref="B26:C26"/>
  </mergeCells>
  <conditionalFormatting sqref="AV24:XFD24 A24:D24 AT24">
    <cfRule type="containsText" dxfId="31" priority="5" operator="containsText" text="TRUE">
      <formula>NOT(ISERROR(SEARCH("TRUE",A24)))</formula>
    </cfRule>
  </conditionalFormatting>
  <conditionalFormatting sqref="AW25:XFD25 A25:C25 AT25">
    <cfRule type="containsText" dxfId="29" priority="4" operator="containsText" text="TRUE">
      <formula>NOT(ISERROR(SEARCH("TRUE",A25)))</formula>
    </cfRule>
  </conditionalFormatting>
  <conditionalFormatting sqref="D25:AS25">
    <cfRule type="containsText" dxfId="27" priority="3" operator="containsText" text="TRUE">
      <formula>NOT(ISERROR(SEARCH("TRUE",D25)))</formula>
    </cfRule>
  </conditionalFormatting>
  <conditionalFormatting sqref="E24:I24">
    <cfRule type="containsText" dxfId="25" priority="2" operator="containsText" text="TRUE">
      <formula>NOT(ISERROR(SEARCH("TRUE",E24)))</formula>
    </cfRule>
  </conditionalFormatting>
  <conditionalFormatting sqref="J24:AS24">
    <cfRule type="containsText" dxfId="23" priority="1" operator="containsText" text="TRUE">
      <formula>NOT(ISERROR(SEARCH("TRUE",J24)))</formula>
    </cfRule>
  </conditionalFormatting>
  <dataValidations count="1">
    <dataValidation type="list" allowBlank="1" showInputMessage="1" showErrorMessage="1" sqref="D3:AS3">
      <formula1>ICE_AGENT</formula1>
    </dataValidation>
  </dataValidations>
  <hyperlinks>
    <hyperlink ref="AR2" location="GoToTix02_Agent" display="GoToCalls"/>
    <hyperlink ref="AJ2" location="GoToTix02_1279" display="GoToCalls"/>
    <hyperlink ref="AA2" location="GoToTix02_1212" display="GoToCalls"/>
    <hyperlink ref="V2" location="GoToTix02_1167" display="GoToCalls"/>
    <hyperlink ref="M2" location="GoToTix02_1132" display="GoToCalls"/>
    <hyperlink ref="D2" location="GoToTix02_1027" display="GoToCall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1"/>
  <sheetViews>
    <sheetView zoomScale="80" zoomScaleNormal="80" workbookViewId="0">
      <selection activeCell="J40" sqref="J40"/>
    </sheetView>
  </sheetViews>
  <sheetFormatPr defaultRowHeight="14.4" x14ac:dyDescent="0.3"/>
  <cols>
    <col min="1" max="1" width="8.88671875" style="79" bestFit="1" customWidth="1"/>
    <col min="2" max="2" width="48.77734375" style="33" customWidth="1"/>
    <col min="3" max="3" width="5" style="39" bestFit="1" customWidth="1"/>
    <col min="4" max="12" width="13.33203125" style="80" bestFit="1" customWidth="1"/>
    <col min="13" max="15" width="13.33203125" style="80" hidden="1" customWidth="1"/>
    <col min="16" max="16" width="15" style="80" hidden="1" customWidth="1"/>
    <col min="17" max="23" width="13.33203125" style="80" hidden="1" customWidth="1"/>
    <col min="24" max="24" width="14.5546875" style="80" hidden="1" customWidth="1"/>
    <col min="25" max="25" width="13.33203125" style="80" hidden="1" customWidth="1"/>
    <col min="26" max="26" width="15.5546875" style="80" hidden="1" customWidth="1"/>
    <col min="27" max="27" width="13.33203125" style="80" hidden="1" customWidth="1"/>
    <col min="28" max="28" width="14" style="80" hidden="1" customWidth="1"/>
    <col min="29" max="30" width="13.33203125" style="80" hidden="1" customWidth="1"/>
    <col min="31" max="31" width="13.44140625" style="80" hidden="1" customWidth="1"/>
    <col min="32" max="34" width="13.33203125" style="80" hidden="1" customWidth="1"/>
    <col min="35" max="35" width="13.44140625" style="80" hidden="1" customWidth="1"/>
    <col min="36" max="37" width="13.33203125" style="80" hidden="1" customWidth="1"/>
    <col min="38" max="38" width="17.21875" style="80" hidden="1" customWidth="1"/>
    <col min="39" max="41" width="13.33203125" style="80" hidden="1" customWidth="1"/>
    <col min="42" max="42" width="15.21875" style="80" hidden="1" customWidth="1"/>
    <col min="43" max="43" width="13.33203125" style="80" hidden="1" customWidth="1"/>
    <col min="44" max="45" width="13.33203125" style="80" bestFit="1" customWidth="1"/>
    <col min="46" max="46" width="1.44140625" customWidth="1"/>
    <col min="47" max="47" width="8.21875" style="81" bestFit="1" customWidth="1"/>
    <col min="48" max="48" width="8.88671875" style="79" bestFit="1" customWidth="1"/>
    <col min="49" max="49" width="28.44140625" style="33" customWidth="1"/>
  </cols>
  <sheetData>
    <row r="1" spans="1:49" x14ac:dyDescent="0.3">
      <c r="B1" s="120" t="s">
        <v>116</v>
      </c>
    </row>
    <row r="2" spans="1:49" ht="23.4" x14ac:dyDescent="0.45">
      <c r="A2" s="167" t="s">
        <v>60</v>
      </c>
      <c r="B2" s="168"/>
      <c r="D2" s="40" t="s">
        <v>107</v>
      </c>
      <c r="E2" s="40"/>
      <c r="F2" s="40"/>
      <c r="G2" s="40"/>
      <c r="H2" s="40"/>
      <c r="I2" s="40"/>
      <c r="J2" s="40"/>
      <c r="K2" s="40"/>
      <c r="L2" s="40"/>
      <c r="M2" s="40" t="s">
        <v>107</v>
      </c>
      <c r="N2" s="40"/>
      <c r="O2" s="40"/>
      <c r="P2" s="40"/>
      <c r="Q2" s="40"/>
      <c r="R2" s="40"/>
      <c r="S2" s="40"/>
      <c r="T2" s="40"/>
      <c r="U2" s="40"/>
      <c r="V2" s="40" t="s">
        <v>107</v>
      </c>
      <c r="W2" s="40"/>
      <c r="X2" s="40"/>
      <c r="Y2" s="40"/>
      <c r="Z2" s="40"/>
      <c r="AA2" s="40" t="s">
        <v>107</v>
      </c>
      <c r="AB2" s="40"/>
      <c r="AC2" s="40"/>
      <c r="AD2" s="40"/>
      <c r="AE2" s="40"/>
      <c r="AF2" s="40"/>
      <c r="AG2" s="40"/>
      <c r="AH2" s="40"/>
      <c r="AI2" s="40"/>
      <c r="AJ2" s="40" t="s">
        <v>107</v>
      </c>
      <c r="AK2" s="40"/>
      <c r="AL2" s="40"/>
      <c r="AM2" s="40"/>
      <c r="AN2" s="40"/>
      <c r="AO2" s="40"/>
      <c r="AP2" s="40"/>
      <c r="AQ2" s="40"/>
      <c r="AR2" s="40" t="s">
        <v>107</v>
      </c>
      <c r="AS2" s="40"/>
      <c r="AU2" s="107" t="s">
        <v>82</v>
      </c>
      <c r="AV2" s="169" t="s">
        <v>83</v>
      </c>
      <c r="AW2" s="170"/>
    </row>
    <row r="3" spans="1:49" x14ac:dyDescent="0.3">
      <c r="A3" s="41"/>
      <c r="B3" s="42"/>
      <c r="C3" s="43" t="s">
        <v>105</v>
      </c>
      <c r="D3" s="44" t="str">
        <f>ICE_AGENT</f>
        <v>1027_Hosea</v>
      </c>
      <c r="E3" s="44" t="s">
        <v>371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4" t="s">
        <v>61</v>
      </c>
      <c r="U3" s="44" t="s">
        <v>376</v>
      </c>
      <c r="V3" s="44" t="s">
        <v>18</v>
      </c>
      <c r="W3" s="44" t="s">
        <v>19</v>
      </c>
      <c r="X3" s="44" t="s">
        <v>20</v>
      </c>
      <c r="Y3" s="44" t="s">
        <v>21</v>
      </c>
      <c r="Z3" s="44" t="s">
        <v>22</v>
      </c>
      <c r="AA3" s="44" t="s">
        <v>23</v>
      </c>
      <c r="AB3" s="44" t="s">
        <v>24</v>
      </c>
      <c r="AC3" s="44" t="s">
        <v>25</v>
      </c>
      <c r="AD3" s="44" t="s">
        <v>26</v>
      </c>
      <c r="AE3" s="44" t="s">
        <v>27</v>
      </c>
      <c r="AF3" s="44" t="s">
        <v>28</v>
      </c>
      <c r="AG3" s="44" t="s">
        <v>29</v>
      </c>
      <c r="AH3" s="44" t="s">
        <v>30</v>
      </c>
      <c r="AI3" s="44" t="s">
        <v>31</v>
      </c>
      <c r="AJ3" s="44" t="s">
        <v>32</v>
      </c>
      <c r="AK3" s="44" t="s">
        <v>33</v>
      </c>
      <c r="AL3" s="44" t="s">
        <v>34</v>
      </c>
      <c r="AM3" s="44" t="s">
        <v>35</v>
      </c>
      <c r="AN3" s="44" t="s">
        <v>36</v>
      </c>
      <c r="AO3" s="44" t="s">
        <v>37</v>
      </c>
      <c r="AP3" s="44" t="s">
        <v>38</v>
      </c>
      <c r="AQ3" s="44" t="s">
        <v>39</v>
      </c>
      <c r="AR3" s="44" t="s">
        <v>62</v>
      </c>
      <c r="AS3" s="44" t="s">
        <v>62</v>
      </c>
      <c r="AU3" s="89"/>
      <c r="AV3" s="88">
        <v>2018</v>
      </c>
      <c r="AW3" s="42" t="s">
        <v>391</v>
      </c>
    </row>
    <row r="4" spans="1:49" x14ac:dyDescent="0.3">
      <c r="A4" s="41"/>
      <c r="B4" s="163" t="s">
        <v>115</v>
      </c>
      <c r="C4" s="16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U4" s="89"/>
      <c r="AV4" s="41"/>
      <c r="AW4" s="42"/>
    </row>
    <row r="5" spans="1:49" ht="15.6" x14ac:dyDescent="0.3">
      <c r="A5" s="46"/>
      <c r="B5" s="47" t="s">
        <v>84</v>
      </c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U5" s="82"/>
      <c r="AV5" s="82"/>
      <c r="AW5" s="83" t="s">
        <v>84</v>
      </c>
    </row>
    <row r="6" spans="1:49" x14ac:dyDescent="0.3">
      <c r="A6" s="50" t="s">
        <v>85</v>
      </c>
      <c r="B6" s="13" t="s">
        <v>63</v>
      </c>
      <c r="C6" s="51">
        <v>5</v>
      </c>
      <c r="D6" s="52">
        <v>5</v>
      </c>
      <c r="E6" s="52">
        <v>5</v>
      </c>
      <c r="F6" s="52">
        <v>5</v>
      </c>
      <c r="G6" s="52">
        <v>5</v>
      </c>
      <c r="H6" s="52">
        <v>5</v>
      </c>
      <c r="I6" s="52">
        <v>5</v>
      </c>
      <c r="J6" s="52">
        <v>5</v>
      </c>
      <c r="K6" s="52">
        <v>5</v>
      </c>
      <c r="L6" s="52">
        <v>5</v>
      </c>
      <c r="M6" s="52">
        <v>5</v>
      </c>
      <c r="N6" s="52">
        <v>5</v>
      </c>
      <c r="O6" s="52">
        <v>5</v>
      </c>
      <c r="P6" s="52">
        <v>5</v>
      </c>
      <c r="Q6" s="52">
        <v>5</v>
      </c>
      <c r="R6" s="52">
        <v>5</v>
      </c>
      <c r="S6" s="52">
        <v>5</v>
      </c>
      <c r="T6" s="52">
        <v>5</v>
      </c>
      <c r="U6" s="52">
        <v>5</v>
      </c>
      <c r="V6" s="52">
        <v>5</v>
      </c>
      <c r="W6" s="52">
        <v>5</v>
      </c>
      <c r="X6" s="52">
        <v>5</v>
      </c>
      <c r="Y6" s="52">
        <v>5</v>
      </c>
      <c r="Z6" s="52">
        <v>5</v>
      </c>
      <c r="AA6" s="52">
        <v>5</v>
      </c>
      <c r="AB6" s="52">
        <v>5</v>
      </c>
      <c r="AC6" s="52">
        <v>5</v>
      </c>
      <c r="AD6" s="52">
        <v>5</v>
      </c>
      <c r="AE6" s="52">
        <v>5</v>
      </c>
      <c r="AF6" s="52">
        <v>5</v>
      </c>
      <c r="AG6" s="52">
        <v>5</v>
      </c>
      <c r="AH6" s="52">
        <v>5</v>
      </c>
      <c r="AI6" s="52">
        <v>5</v>
      </c>
      <c r="AJ6" s="52">
        <v>5</v>
      </c>
      <c r="AK6" s="52">
        <v>5</v>
      </c>
      <c r="AL6" s="52">
        <v>5</v>
      </c>
      <c r="AM6" s="52">
        <v>5</v>
      </c>
      <c r="AN6" s="52">
        <v>5</v>
      </c>
      <c r="AO6" s="52">
        <v>5</v>
      </c>
      <c r="AP6" s="52">
        <v>5</v>
      </c>
      <c r="AQ6" s="52">
        <v>5</v>
      </c>
      <c r="AR6" s="52">
        <v>5</v>
      </c>
      <c r="AS6" s="52">
        <v>5</v>
      </c>
      <c r="AU6" s="90">
        <f>COUNTIF( Y6:AS6, "&lt;5")</f>
        <v>0</v>
      </c>
      <c r="AV6" s="50" t="s">
        <v>85</v>
      </c>
      <c r="AW6" s="13" t="s">
        <v>63</v>
      </c>
    </row>
    <row r="7" spans="1:49" x14ac:dyDescent="0.3">
      <c r="A7" s="50" t="s">
        <v>86</v>
      </c>
      <c r="B7" s="13" t="s">
        <v>64</v>
      </c>
      <c r="C7" s="51">
        <v>8</v>
      </c>
      <c r="D7" s="52">
        <v>8</v>
      </c>
      <c r="E7" s="52">
        <v>8</v>
      </c>
      <c r="F7" s="52">
        <v>8</v>
      </c>
      <c r="G7" s="52">
        <v>8</v>
      </c>
      <c r="H7" s="52">
        <v>8</v>
      </c>
      <c r="I7" s="52">
        <v>8</v>
      </c>
      <c r="J7" s="52">
        <v>8</v>
      </c>
      <c r="K7" s="52">
        <v>8</v>
      </c>
      <c r="L7" s="52">
        <v>8</v>
      </c>
      <c r="M7" s="52">
        <v>8</v>
      </c>
      <c r="N7" s="52">
        <v>8</v>
      </c>
      <c r="O7" s="52">
        <v>8</v>
      </c>
      <c r="P7" s="52">
        <v>8</v>
      </c>
      <c r="Q7" s="52">
        <v>8</v>
      </c>
      <c r="R7" s="52">
        <v>8</v>
      </c>
      <c r="S7" s="52">
        <v>8</v>
      </c>
      <c r="T7" s="52">
        <v>8</v>
      </c>
      <c r="U7" s="52">
        <v>8</v>
      </c>
      <c r="V7" s="52">
        <v>8</v>
      </c>
      <c r="W7" s="52">
        <v>8</v>
      </c>
      <c r="X7" s="52">
        <v>8</v>
      </c>
      <c r="Y7" s="52">
        <v>8</v>
      </c>
      <c r="Z7" s="52">
        <v>8</v>
      </c>
      <c r="AA7" s="52">
        <v>8</v>
      </c>
      <c r="AB7" s="52">
        <v>8</v>
      </c>
      <c r="AC7" s="52">
        <v>8</v>
      </c>
      <c r="AD7" s="52">
        <v>8</v>
      </c>
      <c r="AE7" s="52">
        <v>8</v>
      </c>
      <c r="AF7" s="52">
        <v>8</v>
      </c>
      <c r="AG7" s="52">
        <v>8</v>
      </c>
      <c r="AH7" s="52">
        <v>8</v>
      </c>
      <c r="AI7" s="52">
        <v>8</v>
      </c>
      <c r="AJ7" s="52">
        <v>8</v>
      </c>
      <c r="AK7" s="52">
        <v>8</v>
      </c>
      <c r="AL7" s="52">
        <v>8</v>
      </c>
      <c r="AM7" s="52">
        <v>8</v>
      </c>
      <c r="AN7" s="52">
        <v>8</v>
      </c>
      <c r="AO7" s="52">
        <v>8</v>
      </c>
      <c r="AP7" s="52">
        <v>8</v>
      </c>
      <c r="AQ7" s="52">
        <v>8</v>
      </c>
      <c r="AR7" s="52">
        <v>8</v>
      </c>
      <c r="AS7" s="52">
        <v>8</v>
      </c>
      <c r="AU7" s="90">
        <f>COUNTIF( Y7:AS7, "&lt;8")</f>
        <v>0</v>
      </c>
      <c r="AV7" s="50" t="s">
        <v>86</v>
      </c>
      <c r="AW7" s="13" t="s">
        <v>64</v>
      </c>
    </row>
    <row r="8" spans="1:49" x14ac:dyDescent="0.3">
      <c r="A8" s="50" t="s">
        <v>87</v>
      </c>
      <c r="B8" s="13" t="s">
        <v>65</v>
      </c>
      <c r="C8" s="51">
        <v>8</v>
      </c>
      <c r="D8" s="52">
        <v>8</v>
      </c>
      <c r="E8" s="52">
        <v>8</v>
      </c>
      <c r="F8" s="52">
        <v>8</v>
      </c>
      <c r="G8" s="52">
        <v>8</v>
      </c>
      <c r="H8" s="52">
        <v>8</v>
      </c>
      <c r="I8" s="52">
        <v>8</v>
      </c>
      <c r="J8" s="52">
        <v>8</v>
      </c>
      <c r="K8" s="52">
        <v>8</v>
      </c>
      <c r="L8" s="52">
        <v>8</v>
      </c>
      <c r="M8" s="52">
        <v>8</v>
      </c>
      <c r="N8" s="52">
        <v>8</v>
      </c>
      <c r="O8" s="52">
        <v>8</v>
      </c>
      <c r="P8" s="52">
        <v>8</v>
      </c>
      <c r="Q8" s="52">
        <v>8</v>
      </c>
      <c r="R8" s="52">
        <v>8</v>
      </c>
      <c r="S8" s="52">
        <v>8</v>
      </c>
      <c r="T8" s="52">
        <v>8</v>
      </c>
      <c r="U8" s="52">
        <v>8</v>
      </c>
      <c r="V8" s="52">
        <v>8</v>
      </c>
      <c r="W8" s="52">
        <v>8</v>
      </c>
      <c r="X8" s="52">
        <v>8</v>
      </c>
      <c r="Y8" s="52">
        <v>8</v>
      </c>
      <c r="Z8" s="52">
        <v>8</v>
      </c>
      <c r="AA8" s="52">
        <v>8</v>
      </c>
      <c r="AB8" s="52">
        <v>8</v>
      </c>
      <c r="AC8" s="52">
        <v>8</v>
      </c>
      <c r="AD8" s="52">
        <v>8</v>
      </c>
      <c r="AE8" s="52">
        <v>8</v>
      </c>
      <c r="AF8" s="52">
        <v>8</v>
      </c>
      <c r="AG8" s="52">
        <v>8</v>
      </c>
      <c r="AH8" s="52">
        <v>8</v>
      </c>
      <c r="AI8" s="52">
        <v>8</v>
      </c>
      <c r="AJ8" s="52">
        <v>8</v>
      </c>
      <c r="AK8" s="52">
        <v>8</v>
      </c>
      <c r="AL8" s="52">
        <v>8</v>
      </c>
      <c r="AM8" s="52">
        <v>8</v>
      </c>
      <c r="AN8" s="52">
        <v>8</v>
      </c>
      <c r="AO8" s="52">
        <v>8</v>
      </c>
      <c r="AP8" s="52">
        <v>8</v>
      </c>
      <c r="AQ8" s="52">
        <v>8</v>
      </c>
      <c r="AR8" s="52">
        <v>8</v>
      </c>
      <c r="AS8" s="52">
        <v>8</v>
      </c>
      <c r="AU8" s="90">
        <f>COUNTIF( Y8:AS8, "&lt;8")</f>
        <v>0</v>
      </c>
      <c r="AV8" s="50" t="s">
        <v>87</v>
      </c>
      <c r="AW8" s="13" t="s">
        <v>65</v>
      </c>
    </row>
    <row r="9" spans="1:49" ht="27.6" customHeight="1" x14ac:dyDescent="0.3">
      <c r="A9" s="50" t="s">
        <v>88</v>
      </c>
      <c r="B9" s="13" t="s">
        <v>66</v>
      </c>
      <c r="C9" s="51">
        <v>8</v>
      </c>
      <c r="D9" s="52">
        <v>8</v>
      </c>
      <c r="E9" s="52">
        <v>8</v>
      </c>
      <c r="F9" s="52">
        <v>8</v>
      </c>
      <c r="G9" s="52">
        <v>8</v>
      </c>
      <c r="H9" s="52">
        <v>8</v>
      </c>
      <c r="I9" s="52">
        <v>8</v>
      </c>
      <c r="J9" s="52">
        <v>8</v>
      </c>
      <c r="K9" s="52">
        <v>8</v>
      </c>
      <c r="L9" s="52">
        <v>8</v>
      </c>
      <c r="M9" s="52">
        <v>8</v>
      </c>
      <c r="N9" s="52">
        <v>8</v>
      </c>
      <c r="O9" s="52">
        <v>8</v>
      </c>
      <c r="P9" s="52">
        <v>8</v>
      </c>
      <c r="Q9" s="52">
        <v>8</v>
      </c>
      <c r="R9" s="52">
        <v>8</v>
      </c>
      <c r="S9" s="52">
        <v>8</v>
      </c>
      <c r="T9" s="52">
        <v>8</v>
      </c>
      <c r="U9" s="52">
        <v>8</v>
      </c>
      <c r="V9" s="52">
        <v>8</v>
      </c>
      <c r="W9" s="52">
        <v>8</v>
      </c>
      <c r="X9" s="52">
        <v>8</v>
      </c>
      <c r="Y9" s="52">
        <v>8</v>
      </c>
      <c r="Z9" s="52">
        <v>8</v>
      </c>
      <c r="AA9" s="52">
        <v>8</v>
      </c>
      <c r="AB9" s="52">
        <v>8</v>
      </c>
      <c r="AC9" s="52">
        <v>8</v>
      </c>
      <c r="AD9" s="52">
        <v>8</v>
      </c>
      <c r="AE9" s="52">
        <v>8</v>
      </c>
      <c r="AF9" s="52">
        <v>8</v>
      </c>
      <c r="AG9" s="52">
        <v>8</v>
      </c>
      <c r="AH9" s="52">
        <v>8</v>
      </c>
      <c r="AI9" s="52">
        <v>8</v>
      </c>
      <c r="AJ9" s="52">
        <v>8</v>
      </c>
      <c r="AK9" s="52">
        <v>8</v>
      </c>
      <c r="AL9" s="52">
        <v>8</v>
      </c>
      <c r="AM9" s="52">
        <v>8</v>
      </c>
      <c r="AN9" s="52">
        <v>8</v>
      </c>
      <c r="AO9" s="52">
        <v>8</v>
      </c>
      <c r="AP9" s="52">
        <v>8</v>
      </c>
      <c r="AQ9" s="52">
        <v>8</v>
      </c>
      <c r="AR9" s="52">
        <v>8</v>
      </c>
      <c r="AS9" s="52">
        <v>8</v>
      </c>
      <c r="AU9" s="90">
        <f>COUNTIF( Y9:AS9, "&lt;8")</f>
        <v>0</v>
      </c>
      <c r="AV9" s="50" t="s">
        <v>88</v>
      </c>
      <c r="AW9" s="13" t="s">
        <v>66</v>
      </c>
    </row>
    <row r="10" spans="1:49" x14ac:dyDescent="0.3">
      <c r="A10" s="50" t="s">
        <v>89</v>
      </c>
      <c r="B10" s="13" t="s">
        <v>67</v>
      </c>
      <c r="C10" s="51">
        <v>8</v>
      </c>
      <c r="D10" s="52">
        <v>8</v>
      </c>
      <c r="E10" s="52">
        <v>8</v>
      </c>
      <c r="F10" s="52">
        <v>8</v>
      </c>
      <c r="G10" s="52">
        <v>8</v>
      </c>
      <c r="H10" s="52">
        <v>8</v>
      </c>
      <c r="I10" s="52">
        <v>8</v>
      </c>
      <c r="J10" s="52">
        <v>8</v>
      </c>
      <c r="K10" s="52">
        <v>8</v>
      </c>
      <c r="L10" s="52">
        <v>8</v>
      </c>
      <c r="M10" s="52">
        <v>8</v>
      </c>
      <c r="N10" s="52">
        <v>8</v>
      </c>
      <c r="O10" s="52">
        <v>8</v>
      </c>
      <c r="P10" s="52">
        <v>8</v>
      </c>
      <c r="Q10" s="52">
        <v>8</v>
      </c>
      <c r="R10" s="52">
        <v>8</v>
      </c>
      <c r="S10" s="52">
        <v>8</v>
      </c>
      <c r="T10" s="52">
        <v>8</v>
      </c>
      <c r="U10" s="52">
        <v>8</v>
      </c>
      <c r="V10" s="52">
        <v>8</v>
      </c>
      <c r="W10" s="52">
        <v>8</v>
      </c>
      <c r="X10" s="52">
        <v>8</v>
      </c>
      <c r="Y10" s="52">
        <v>8</v>
      </c>
      <c r="Z10" s="52">
        <v>8</v>
      </c>
      <c r="AA10" s="52">
        <v>8</v>
      </c>
      <c r="AB10" s="52">
        <v>8</v>
      </c>
      <c r="AC10" s="52">
        <v>8</v>
      </c>
      <c r="AD10" s="52">
        <v>8</v>
      </c>
      <c r="AE10" s="52">
        <v>8</v>
      </c>
      <c r="AF10" s="52">
        <v>8</v>
      </c>
      <c r="AG10" s="52">
        <v>8</v>
      </c>
      <c r="AH10" s="52">
        <v>8</v>
      </c>
      <c r="AI10" s="52">
        <v>8</v>
      </c>
      <c r="AJ10" s="52">
        <v>8</v>
      </c>
      <c r="AK10" s="52">
        <v>8</v>
      </c>
      <c r="AL10" s="52">
        <v>8</v>
      </c>
      <c r="AM10" s="52">
        <v>8</v>
      </c>
      <c r="AN10" s="52">
        <v>8</v>
      </c>
      <c r="AO10" s="52">
        <v>8</v>
      </c>
      <c r="AP10" s="52">
        <v>8</v>
      </c>
      <c r="AQ10" s="52">
        <v>8</v>
      </c>
      <c r="AR10" s="52">
        <v>8</v>
      </c>
      <c r="AS10" s="52">
        <v>8</v>
      </c>
      <c r="AU10" s="90">
        <f>COUNTIF( Y10:AS10, "&lt;8")</f>
        <v>0</v>
      </c>
      <c r="AV10" s="50" t="s">
        <v>89</v>
      </c>
      <c r="AW10" s="13" t="s">
        <v>67</v>
      </c>
    </row>
    <row r="11" spans="1:49" x14ac:dyDescent="0.3">
      <c r="A11" s="53" t="s">
        <v>90</v>
      </c>
      <c r="B11" s="54" t="s">
        <v>68</v>
      </c>
      <c r="C11" s="55">
        <v>-20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U11" s="182">
        <f>COUNTIF( Y11:AS11, "&gt;0")</f>
        <v>0</v>
      </c>
      <c r="AV11" s="53" t="s">
        <v>90</v>
      </c>
      <c r="AW11" s="54" t="s">
        <v>68</v>
      </c>
    </row>
    <row r="12" spans="1:49" x14ac:dyDescent="0.3">
      <c r="A12" s="50"/>
      <c r="B12" s="13"/>
      <c r="C12" s="57">
        <v>37</v>
      </c>
      <c r="D12" s="58">
        <f t="shared" ref="D12:AS12" si="0">SUM(D6:D11)</f>
        <v>37</v>
      </c>
      <c r="E12" s="58">
        <f t="shared" si="0"/>
        <v>37</v>
      </c>
      <c r="F12" s="58">
        <f t="shared" si="0"/>
        <v>37</v>
      </c>
      <c r="G12" s="58">
        <f t="shared" si="0"/>
        <v>37</v>
      </c>
      <c r="H12" s="58">
        <f t="shared" si="0"/>
        <v>37</v>
      </c>
      <c r="I12" s="58">
        <f t="shared" si="0"/>
        <v>37</v>
      </c>
      <c r="J12" s="58">
        <f t="shared" si="0"/>
        <v>37</v>
      </c>
      <c r="K12" s="58">
        <f t="shared" si="0"/>
        <v>37</v>
      </c>
      <c r="L12" s="58">
        <f t="shared" si="0"/>
        <v>37</v>
      </c>
      <c r="M12" s="58">
        <f t="shared" si="0"/>
        <v>37</v>
      </c>
      <c r="N12" s="58">
        <f t="shared" si="0"/>
        <v>37</v>
      </c>
      <c r="O12" s="58">
        <f t="shared" si="0"/>
        <v>37</v>
      </c>
      <c r="P12" s="58">
        <f t="shared" si="0"/>
        <v>37</v>
      </c>
      <c r="Q12" s="58">
        <f t="shared" si="0"/>
        <v>37</v>
      </c>
      <c r="R12" s="58">
        <f t="shared" si="0"/>
        <v>37</v>
      </c>
      <c r="S12" s="58">
        <f t="shared" si="0"/>
        <v>37</v>
      </c>
      <c r="T12" s="58">
        <f t="shared" si="0"/>
        <v>37</v>
      </c>
      <c r="U12" s="58">
        <f t="shared" si="0"/>
        <v>37</v>
      </c>
      <c r="V12" s="58">
        <f t="shared" si="0"/>
        <v>37</v>
      </c>
      <c r="W12" s="58">
        <f t="shared" si="0"/>
        <v>37</v>
      </c>
      <c r="X12" s="58">
        <f t="shared" si="0"/>
        <v>37</v>
      </c>
      <c r="Y12" s="58">
        <f t="shared" si="0"/>
        <v>37</v>
      </c>
      <c r="Z12" s="58">
        <f t="shared" si="0"/>
        <v>37</v>
      </c>
      <c r="AA12" s="58">
        <f t="shared" si="0"/>
        <v>37</v>
      </c>
      <c r="AB12" s="58">
        <f t="shared" si="0"/>
        <v>37</v>
      </c>
      <c r="AC12" s="58">
        <f t="shared" si="0"/>
        <v>37</v>
      </c>
      <c r="AD12" s="58">
        <f t="shared" si="0"/>
        <v>37</v>
      </c>
      <c r="AE12" s="58">
        <f t="shared" si="0"/>
        <v>37</v>
      </c>
      <c r="AF12" s="58">
        <f t="shared" si="0"/>
        <v>37</v>
      </c>
      <c r="AG12" s="58">
        <f t="shared" si="0"/>
        <v>37</v>
      </c>
      <c r="AH12" s="58">
        <f t="shared" si="0"/>
        <v>37</v>
      </c>
      <c r="AI12" s="58">
        <f t="shared" si="0"/>
        <v>37</v>
      </c>
      <c r="AJ12" s="58">
        <f t="shared" si="0"/>
        <v>37</v>
      </c>
      <c r="AK12" s="58">
        <f t="shared" si="0"/>
        <v>37</v>
      </c>
      <c r="AL12" s="58">
        <f t="shared" si="0"/>
        <v>37</v>
      </c>
      <c r="AM12" s="58">
        <f t="shared" si="0"/>
        <v>37</v>
      </c>
      <c r="AN12" s="58">
        <f t="shared" si="0"/>
        <v>37</v>
      </c>
      <c r="AO12" s="58">
        <f t="shared" si="0"/>
        <v>37</v>
      </c>
      <c r="AP12" s="58">
        <f t="shared" si="0"/>
        <v>37</v>
      </c>
      <c r="AQ12" s="58">
        <f t="shared" si="0"/>
        <v>37</v>
      </c>
      <c r="AR12" s="58">
        <f t="shared" si="0"/>
        <v>37</v>
      </c>
      <c r="AS12" s="58">
        <f t="shared" si="0"/>
        <v>37</v>
      </c>
      <c r="AU12" s="91"/>
      <c r="AV12" s="50"/>
      <c r="AW12" s="13"/>
    </row>
    <row r="13" spans="1:49" ht="15.6" x14ac:dyDescent="0.3">
      <c r="A13" s="59"/>
      <c r="B13" s="60" t="s">
        <v>91</v>
      </c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U13" s="84"/>
      <c r="AV13" s="84"/>
      <c r="AW13" s="85" t="s">
        <v>91</v>
      </c>
    </row>
    <row r="14" spans="1:49" x14ac:dyDescent="0.3">
      <c r="A14" s="50" t="s">
        <v>92</v>
      </c>
      <c r="B14" s="13" t="s">
        <v>69</v>
      </c>
      <c r="C14" s="51">
        <v>8</v>
      </c>
      <c r="D14" s="63">
        <v>8</v>
      </c>
      <c r="E14" s="63">
        <v>8</v>
      </c>
      <c r="F14" s="63">
        <v>8</v>
      </c>
      <c r="G14" s="63">
        <v>8</v>
      </c>
      <c r="H14" s="63">
        <v>8</v>
      </c>
      <c r="I14" s="63">
        <v>8</v>
      </c>
      <c r="J14" s="63">
        <v>8</v>
      </c>
      <c r="K14" s="63">
        <v>8</v>
      </c>
      <c r="L14" s="63">
        <v>8</v>
      </c>
      <c r="M14" s="63">
        <v>8</v>
      </c>
      <c r="N14" s="63">
        <v>8</v>
      </c>
      <c r="O14" s="63">
        <v>8</v>
      </c>
      <c r="P14" s="63">
        <v>8</v>
      </c>
      <c r="Q14" s="63">
        <v>8</v>
      </c>
      <c r="R14" s="63">
        <v>8</v>
      </c>
      <c r="S14" s="63">
        <v>8</v>
      </c>
      <c r="T14" s="63">
        <v>8</v>
      </c>
      <c r="U14" s="63">
        <v>8</v>
      </c>
      <c r="V14" s="63">
        <v>8</v>
      </c>
      <c r="W14" s="63">
        <v>8</v>
      </c>
      <c r="X14" s="63">
        <v>8</v>
      </c>
      <c r="Y14" s="63">
        <v>8</v>
      </c>
      <c r="Z14" s="63">
        <v>8</v>
      </c>
      <c r="AA14" s="63">
        <v>8</v>
      </c>
      <c r="AB14" s="63">
        <v>8</v>
      </c>
      <c r="AC14" s="63">
        <v>8</v>
      </c>
      <c r="AD14" s="63">
        <v>8</v>
      </c>
      <c r="AE14" s="63">
        <v>8</v>
      </c>
      <c r="AF14" s="63">
        <v>8</v>
      </c>
      <c r="AG14" s="63">
        <v>8</v>
      </c>
      <c r="AH14" s="63">
        <v>8</v>
      </c>
      <c r="AI14" s="63">
        <v>8</v>
      </c>
      <c r="AJ14" s="63">
        <v>8</v>
      </c>
      <c r="AK14" s="63">
        <v>8</v>
      </c>
      <c r="AL14" s="63">
        <v>8</v>
      </c>
      <c r="AM14" s="63">
        <v>8</v>
      </c>
      <c r="AN14" s="63">
        <v>8</v>
      </c>
      <c r="AO14" s="63">
        <v>8</v>
      </c>
      <c r="AP14" s="63">
        <v>8</v>
      </c>
      <c r="AQ14" s="63">
        <v>8</v>
      </c>
      <c r="AR14" s="63">
        <v>8</v>
      </c>
      <c r="AS14" s="63">
        <v>8</v>
      </c>
      <c r="AU14" s="90">
        <f>COUNTIF( Y14:AS14, "&lt;8")</f>
        <v>0</v>
      </c>
      <c r="AV14" s="50" t="s">
        <v>92</v>
      </c>
      <c r="AW14" s="13" t="s">
        <v>69</v>
      </c>
    </row>
    <row r="15" spans="1:49" ht="21.6" x14ac:dyDescent="0.3">
      <c r="A15" s="53" t="s">
        <v>93</v>
      </c>
      <c r="B15" s="54" t="s">
        <v>70</v>
      </c>
      <c r="C15" s="55">
        <v>-20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U15" s="182">
        <f>COUNTIF( Y15:AS15, "&gt;0")</f>
        <v>0</v>
      </c>
      <c r="AV15" s="53" t="s">
        <v>93</v>
      </c>
      <c r="AW15" s="54" t="s">
        <v>70</v>
      </c>
    </row>
    <row r="16" spans="1:49" ht="21.6" x14ac:dyDescent="0.3">
      <c r="A16" s="50" t="s">
        <v>94</v>
      </c>
      <c r="B16" s="13" t="s">
        <v>71</v>
      </c>
      <c r="C16" s="51">
        <v>8</v>
      </c>
      <c r="D16" s="63">
        <v>8</v>
      </c>
      <c r="E16" s="63">
        <v>8</v>
      </c>
      <c r="F16" s="63">
        <v>8</v>
      </c>
      <c r="G16" s="63">
        <v>8</v>
      </c>
      <c r="H16" s="63">
        <v>8</v>
      </c>
      <c r="I16" s="63">
        <v>8</v>
      </c>
      <c r="J16" s="63">
        <v>8</v>
      </c>
      <c r="K16" s="63">
        <v>8</v>
      </c>
      <c r="L16" s="63">
        <v>8</v>
      </c>
      <c r="M16" s="63">
        <v>8</v>
      </c>
      <c r="N16" s="63">
        <v>8</v>
      </c>
      <c r="O16" s="63">
        <v>8</v>
      </c>
      <c r="P16" s="63">
        <v>8</v>
      </c>
      <c r="Q16" s="63">
        <v>8</v>
      </c>
      <c r="R16" s="63">
        <v>8</v>
      </c>
      <c r="S16" s="63">
        <v>8</v>
      </c>
      <c r="T16" s="63">
        <v>8</v>
      </c>
      <c r="U16" s="63">
        <v>8</v>
      </c>
      <c r="V16" s="63">
        <v>8</v>
      </c>
      <c r="W16" s="63">
        <v>8</v>
      </c>
      <c r="X16" s="63">
        <v>8</v>
      </c>
      <c r="Y16" s="63">
        <v>8</v>
      </c>
      <c r="Z16" s="63">
        <v>8</v>
      </c>
      <c r="AA16" s="63">
        <v>8</v>
      </c>
      <c r="AB16" s="63">
        <v>8</v>
      </c>
      <c r="AC16" s="63">
        <v>8</v>
      </c>
      <c r="AD16" s="63">
        <v>8</v>
      </c>
      <c r="AE16" s="63">
        <v>8</v>
      </c>
      <c r="AF16" s="63">
        <v>8</v>
      </c>
      <c r="AG16" s="63">
        <v>8</v>
      </c>
      <c r="AH16" s="63">
        <v>8</v>
      </c>
      <c r="AI16" s="63">
        <v>8</v>
      </c>
      <c r="AJ16" s="63">
        <v>8</v>
      </c>
      <c r="AK16" s="63">
        <v>8</v>
      </c>
      <c r="AL16" s="63">
        <v>8</v>
      </c>
      <c r="AM16" s="63">
        <v>8</v>
      </c>
      <c r="AN16" s="63">
        <v>8</v>
      </c>
      <c r="AO16" s="63">
        <v>8</v>
      </c>
      <c r="AP16" s="63">
        <v>8</v>
      </c>
      <c r="AQ16" s="63">
        <v>8</v>
      </c>
      <c r="AR16" s="63">
        <v>8</v>
      </c>
      <c r="AS16" s="63">
        <v>8</v>
      </c>
      <c r="AU16" s="90">
        <f>COUNTIF( Y16:AS16, "&lt;8")</f>
        <v>0</v>
      </c>
      <c r="AV16" s="50" t="s">
        <v>94</v>
      </c>
      <c r="AW16" s="13" t="s">
        <v>71</v>
      </c>
    </row>
    <row r="17" spans="1:49" x14ac:dyDescent="0.3">
      <c r="A17" s="50" t="s">
        <v>95</v>
      </c>
      <c r="B17" s="13" t="s">
        <v>108</v>
      </c>
      <c r="C17" s="51">
        <v>8</v>
      </c>
      <c r="D17" s="63">
        <v>8</v>
      </c>
      <c r="E17" s="63">
        <v>8</v>
      </c>
      <c r="F17" s="63">
        <v>8</v>
      </c>
      <c r="G17" s="63">
        <v>8</v>
      </c>
      <c r="H17" s="63">
        <v>8</v>
      </c>
      <c r="I17" s="63">
        <v>8</v>
      </c>
      <c r="J17" s="63">
        <v>8</v>
      </c>
      <c r="K17" s="63">
        <v>8</v>
      </c>
      <c r="L17" s="63">
        <v>8</v>
      </c>
      <c r="M17" s="63">
        <v>8</v>
      </c>
      <c r="N17" s="63">
        <v>8</v>
      </c>
      <c r="O17" s="63">
        <v>8</v>
      </c>
      <c r="P17" s="63">
        <v>8</v>
      </c>
      <c r="Q17" s="63">
        <v>8</v>
      </c>
      <c r="R17" s="63">
        <v>8</v>
      </c>
      <c r="S17" s="63">
        <v>8</v>
      </c>
      <c r="T17" s="63">
        <v>8</v>
      </c>
      <c r="U17" s="63">
        <v>8</v>
      </c>
      <c r="V17" s="63">
        <v>8</v>
      </c>
      <c r="W17" s="63">
        <v>8</v>
      </c>
      <c r="X17" s="63">
        <v>8</v>
      </c>
      <c r="Y17" s="63">
        <v>8</v>
      </c>
      <c r="Z17" s="63">
        <v>8</v>
      </c>
      <c r="AA17" s="63">
        <v>8</v>
      </c>
      <c r="AB17" s="63">
        <v>8</v>
      </c>
      <c r="AC17" s="63">
        <v>8</v>
      </c>
      <c r="AD17" s="63">
        <v>8</v>
      </c>
      <c r="AE17" s="63">
        <v>8</v>
      </c>
      <c r="AF17" s="63">
        <v>8</v>
      </c>
      <c r="AG17" s="63">
        <v>8</v>
      </c>
      <c r="AH17" s="63">
        <v>8</v>
      </c>
      <c r="AI17" s="63">
        <v>8</v>
      </c>
      <c r="AJ17" s="63">
        <v>8</v>
      </c>
      <c r="AK17" s="63">
        <v>8</v>
      </c>
      <c r="AL17" s="63">
        <v>8</v>
      </c>
      <c r="AM17" s="63">
        <v>8</v>
      </c>
      <c r="AN17" s="63">
        <v>8</v>
      </c>
      <c r="AO17" s="63">
        <v>8</v>
      </c>
      <c r="AP17" s="63">
        <v>8</v>
      </c>
      <c r="AQ17" s="63">
        <v>8</v>
      </c>
      <c r="AR17" s="63">
        <v>8</v>
      </c>
      <c r="AS17" s="63">
        <v>8</v>
      </c>
      <c r="AU17" s="90">
        <f>COUNTIF( Y17:AS17, "&lt;8")</f>
        <v>0</v>
      </c>
      <c r="AV17" s="50" t="s">
        <v>95</v>
      </c>
      <c r="AW17" s="13" t="s">
        <v>72</v>
      </c>
    </row>
    <row r="18" spans="1:49" x14ac:dyDescent="0.3">
      <c r="A18" s="53" t="s">
        <v>96</v>
      </c>
      <c r="B18" s="54" t="s">
        <v>73</v>
      </c>
      <c r="C18" s="55">
        <v>-20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U18" s="182">
        <f>COUNTIF( Y18:AS18, "&gt;0")</f>
        <v>0</v>
      </c>
      <c r="AV18" s="53" t="s">
        <v>96</v>
      </c>
      <c r="AW18" s="54" t="s">
        <v>73</v>
      </c>
    </row>
    <row r="19" spans="1:49" x14ac:dyDescent="0.3">
      <c r="A19" s="53" t="s">
        <v>97</v>
      </c>
      <c r="B19" s="54" t="s">
        <v>74</v>
      </c>
      <c r="C19" s="55">
        <v>-20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U19" s="182">
        <f>COUNTIF( Y19:AS19, "&gt;0")</f>
        <v>0</v>
      </c>
      <c r="AV19" s="53" t="s">
        <v>97</v>
      </c>
      <c r="AW19" s="54" t="s">
        <v>74</v>
      </c>
    </row>
    <row r="20" spans="1:49" x14ac:dyDescent="0.3">
      <c r="A20" s="50"/>
      <c r="B20" s="13"/>
      <c r="C20" s="64">
        <v>24</v>
      </c>
      <c r="D20" s="65">
        <f t="shared" ref="D20:AR20" si="1">SUM(D14:D19)</f>
        <v>24</v>
      </c>
      <c r="E20" s="65">
        <f t="shared" si="1"/>
        <v>24</v>
      </c>
      <c r="F20" s="65">
        <f t="shared" si="1"/>
        <v>24</v>
      </c>
      <c r="G20" s="65">
        <f t="shared" si="1"/>
        <v>24</v>
      </c>
      <c r="H20" s="65">
        <f t="shared" si="1"/>
        <v>24</v>
      </c>
      <c r="I20" s="65">
        <f t="shared" si="1"/>
        <v>24</v>
      </c>
      <c r="J20" s="65">
        <f t="shared" si="1"/>
        <v>24</v>
      </c>
      <c r="K20" s="65">
        <f t="shared" si="1"/>
        <v>24</v>
      </c>
      <c r="L20" s="65">
        <f t="shared" si="1"/>
        <v>24</v>
      </c>
      <c r="M20" s="65">
        <f t="shared" si="1"/>
        <v>24</v>
      </c>
      <c r="N20" s="65">
        <f t="shared" si="1"/>
        <v>24</v>
      </c>
      <c r="O20" s="65">
        <f t="shared" si="1"/>
        <v>24</v>
      </c>
      <c r="P20" s="65">
        <f t="shared" si="1"/>
        <v>24</v>
      </c>
      <c r="Q20" s="65">
        <f t="shared" si="1"/>
        <v>24</v>
      </c>
      <c r="R20" s="65">
        <f t="shared" si="1"/>
        <v>24</v>
      </c>
      <c r="S20" s="65">
        <f t="shared" si="1"/>
        <v>24</v>
      </c>
      <c r="T20" s="65">
        <f t="shared" si="1"/>
        <v>24</v>
      </c>
      <c r="U20" s="65">
        <f t="shared" si="1"/>
        <v>24</v>
      </c>
      <c r="V20" s="65">
        <f t="shared" si="1"/>
        <v>24</v>
      </c>
      <c r="W20" s="65">
        <f t="shared" si="1"/>
        <v>24</v>
      </c>
      <c r="X20" s="65">
        <f t="shared" si="1"/>
        <v>24</v>
      </c>
      <c r="Y20" s="65">
        <f t="shared" si="1"/>
        <v>24</v>
      </c>
      <c r="Z20" s="65">
        <f t="shared" si="1"/>
        <v>24</v>
      </c>
      <c r="AA20" s="65">
        <f t="shared" si="1"/>
        <v>24</v>
      </c>
      <c r="AB20" s="65">
        <f t="shared" si="1"/>
        <v>24</v>
      </c>
      <c r="AC20" s="65">
        <f t="shared" si="1"/>
        <v>24</v>
      </c>
      <c r="AD20" s="65">
        <f t="shared" si="1"/>
        <v>24</v>
      </c>
      <c r="AE20" s="65">
        <f t="shared" si="1"/>
        <v>24</v>
      </c>
      <c r="AF20" s="65">
        <f t="shared" si="1"/>
        <v>24</v>
      </c>
      <c r="AG20" s="65">
        <f t="shared" si="1"/>
        <v>24</v>
      </c>
      <c r="AH20" s="65">
        <f t="shared" si="1"/>
        <v>24</v>
      </c>
      <c r="AI20" s="65">
        <f t="shared" si="1"/>
        <v>24</v>
      </c>
      <c r="AJ20" s="65">
        <f t="shared" si="1"/>
        <v>24</v>
      </c>
      <c r="AK20" s="65">
        <f t="shared" si="1"/>
        <v>24</v>
      </c>
      <c r="AL20" s="65">
        <f t="shared" si="1"/>
        <v>24</v>
      </c>
      <c r="AM20" s="65">
        <f t="shared" si="1"/>
        <v>24</v>
      </c>
      <c r="AN20" s="65">
        <f t="shared" si="1"/>
        <v>24</v>
      </c>
      <c r="AO20" s="65">
        <f t="shared" si="1"/>
        <v>24</v>
      </c>
      <c r="AP20" s="65">
        <f t="shared" si="1"/>
        <v>24</v>
      </c>
      <c r="AQ20" s="65">
        <f t="shared" si="1"/>
        <v>24</v>
      </c>
      <c r="AR20" s="65">
        <f t="shared" si="1"/>
        <v>24</v>
      </c>
      <c r="AS20" s="65">
        <f>SUM(AS14:AS19)</f>
        <v>24</v>
      </c>
      <c r="AU20" s="91"/>
      <c r="AV20" s="50"/>
      <c r="AW20" s="13"/>
    </row>
    <row r="21" spans="1:49" ht="15.6" x14ac:dyDescent="0.3">
      <c r="A21" s="66"/>
      <c r="B21" s="67" t="s">
        <v>98</v>
      </c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U21" s="86"/>
      <c r="AV21" s="86"/>
      <c r="AW21" s="87" t="s">
        <v>98</v>
      </c>
    </row>
    <row r="22" spans="1:49" ht="25.8" customHeight="1" x14ac:dyDescent="0.3">
      <c r="A22" s="50" t="s">
        <v>99</v>
      </c>
      <c r="B22" s="13" t="s">
        <v>75</v>
      </c>
      <c r="C22" s="51">
        <v>10</v>
      </c>
      <c r="D22" s="70">
        <v>10</v>
      </c>
      <c r="E22" s="70">
        <v>10</v>
      </c>
      <c r="F22" s="70">
        <v>10</v>
      </c>
      <c r="G22" s="70">
        <v>10</v>
      </c>
      <c r="H22" s="70">
        <v>10</v>
      </c>
      <c r="I22" s="70">
        <v>10</v>
      </c>
      <c r="J22" s="70">
        <v>10</v>
      </c>
      <c r="K22" s="70">
        <v>10</v>
      </c>
      <c r="L22" s="70">
        <v>10</v>
      </c>
      <c r="M22" s="70">
        <v>10</v>
      </c>
      <c r="N22" s="70">
        <v>10</v>
      </c>
      <c r="O22" s="70">
        <v>10</v>
      </c>
      <c r="P22" s="70">
        <v>10</v>
      </c>
      <c r="Q22" s="70">
        <v>10</v>
      </c>
      <c r="R22" s="70">
        <v>10</v>
      </c>
      <c r="S22" s="70">
        <v>10</v>
      </c>
      <c r="T22" s="70">
        <v>10</v>
      </c>
      <c r="U22" s="70">
        <v>10</v>
      </c>
      <c r="V22" s="70">
        <v>10</v>
      </c>
      <c r="W22" s="70">
        <v>10</v>
      </c>
      <c r="X22" s="70">
        <v>10</v>
      </c>
      <c r="Y22" s="70">
        <v>10</v>
      </c>
      <c r="Z22" s="70">
        <v>10</v>
      </c>
      <c r="AA22" s="70">
        <v>10</v>
      </c>
      <c r="AB22" s="70">
        <v>10</v>
      </c>
      <c r="AC22" s="70">
        <v>10</v>
      </c>
      <c r="AD22" s="70">
        <v>10</v>
      </c>
      <c r="AE22" s="70">
        <v>10</v>
      </c>
      <c r="AF22" s="70">
        <v>10</v>
      </c>
      <c r="AG22" s="70">
        <v>10</v>
      </c>
      <c r="AH22" s="70">
        <v>10</v>
      </c>
      <c r="AI22" s="70">
        <v>10</v>
      </c>
      <c r="AJ22" s="70">
        <v>10</v>
      </c>
      <c r="AK22" s="70">
        <v>10</v>
      </c>
      <c r="AL22" s="70">
        <v>10</v>
      </c>
      <c r="AM22" s="70">
        <v>10</v>
      </c>
      <c r="AN22" s="70">
        <v>10</v>
      </c>
      <c r="AO22" s="70">
        <v>10</v>
      </c>
      <c r="AP22" s="70">
        <v>10</v>
      </c>
      <c r="AQ22" s="70">
        <v>10</v>
      </c>
      <c r="AR22" s="70">
        <v>10</v>
      </c>
      <c r="AS22" s="70">
        <v>10</v>
      </c>
      <c r="AU22" s="90">
        <f>COUNTIF( Y22:AS22, "&lt;10")</f>
        <v>0</v>
      </c>
      <c r="AV22" s="50" t="s">
        <v>99</v>
      </c>
      <c r="AW22" s="13" t="s">
        <v>75</v>
      </c>
    </row>
    <row r="23" spans="1:49" x14ac:dyDescent="0.3">
      <c r="A23" s="50" t="s">
        <v>100</v>
      </c>
      <c r="B23" s="13" t="s">
        <v>76</v>
      </c>
      <c r="C23" s="51">
        <v>5</v>
      </c>
      <c r="D23" s="70">
        <v>5</v>
      </c>
      <c r="E23" s="70">
        <v>5</v>
      </c>
      <c r="F23" s="70">
        <v>5</v>
      </c>
      <c r="G23" s="70">
        <v>5</v>
      </c>
      <c r="H23" s="70">
        <v>5</v>
      </c>
      <c r="I23" s="70">
        <v>5</v>
      </c>
      <c r="J23" s="70">
        <v>5</v>
      </c>
      <c r="K23" s="70">
        <v>5</v>
      </c>
      <c r="L23" s="70">
        <v>5</v>
      </c>
      <c r="M23" s="70">
        <v>5</v>
      </c>
      <c r="N23" s="70">
        <v>5</v>
      </c>
      <c r="O23" s="70">
        <v>5</v>
      </c>
      <c r="P23" s="70">
        <v>5</v>
      </c>
      <c r="Q23" s="70">
        <v>5</v>
      </c>
      <c r="R23" s="70">
        <v>5</v>
      </c>
      <c r="S23" s="70">
        <v>5</v>
      </c>
      <c r="T23" s="70">
        <v>5</v>
      </c>
      <c r="U23" s="70">
        <v>5</v>
      </c>
      <c r="V23" s="70">
        <v>5</v>
      </c>
      <c r="W23" s="70">
        <v>5</v>
      </c>
      <c r="X23" s="70">
        <v>5</v>
      </c>
      <c r="Y23" s="70">
        <v>5</v>
      </c>
      <c r="Z23" s="70">
        <v>5</v>
      </c>
      <c r="AA23" s="70">
        <v>5</v>
      </c>
      <c r="AB23" s="70">
        <v>5</v>
      </c>
      <c r="AC23" s="70">
        <v>5</v>
      </c>
      <c r="AD23" s="70">
        <v>5</v>
      </c>
      <c r="AE23" s="70">
        <v>5</v>
      </c>
      <c r="AF23" s="70">
        <v>5</v>
      </c>
      <c r="AG23" s="70">
        <v>5</v>
      </c>
      <c r="AH23" s="70">
        <v>5</v>
      </c>
      <c r="AI23" s="70">
        <v>5</v>
      </c>
      <c r="AJ23" s="70">
        <v>5</v>
      </c>
      <c r="AK23" s="70">
        <v>5</v>
      </c>
      <c r="AL23" s="70">
        <v>5</v>
      </c>
      <c r="AM23" s="70">
        <v>5</v>
      </c>
      <c r="AN23" s="70">
        <v>5</v>
      </c>
      <c r="AO23" s="70">
        <v>5</v>
      </c>
      <c r="AP23" s="70">
        <v>5</v>
      </c>
      <c r="AQ23" s="70">
        <v>5</v>
      </c>
      <c r="AR23" s="70">
        <v>5</v>
      </c>
      <c r="AS23" s="70">
        <v>5</v>
      </c>
      <c r="AU23" s="90">
        <f>COUNTIF( Y23:AS23, "&lt;5")</f>
        <v>0</v>
      </c>
      <c r="AV23" s="50" t="s">
        <v>100</v>
      </c>
      <c r="AW23" s="13" t="s">
        <v>76</v>
      </c>
    </row>
    <row r="24" spans="1:49" ht="31.8" x14ac:dyDescent="0.3">
      <c r="A24" s="50" t="s">
        <v>101</v>
      </c>
      <c r="B24" s="13" t="s">
        <v>77</v>
      </c>
      <c r="C24" s="51">
        <v>8</v>
      </c>
      <c r="D24" s="70">
        <v>8</v>
      </c>
      <c r="E24" s="70">
        <v>8</v>
      </c>
      <c r="F24" s="70">
        <v>8</v>
      </c>
      <c r="G24" s="70">
        <v>8</v>
      </c>
      <c r="H24" s="70">
        <v>8</v>
      </c>
      <c r="I24" s="70">
        <v>8</v>
      </c>
      <c r="J24" s="70">
        <v>8</v>
      </c>
      <c r="K24" s="70">
        <v>8</v>
      </c>
      <c r="L24" s="70">
        <v>8</v>
      </c>
      <c r="M24" s="70">
        <v>8</v>
      </c>
      <c r="N24" s="70">
        <v>8</v>
      </c>
      <c r="O24" s="70">
        <v>8</v>
      </c>
      <c r="P24" s="70">
        <v>8</v>
      </c>
      <c r="Q24" s="70">
        <v>8</v>
      </c>
      <c r="R24" s="70">
        <v>8</v>
      </c>
      <c r="S24" s="70">
        <v>8</v>
      </c>
      <c r="T24" s="70">
        <v>8</v>
      </c>
      <c r="U24" s="70">
        <v>8</v>
      </c>
      <c r="V24" s="70">
        <v>8</v>
      </c>
      <c r="W24" s="70">
        <v>8</v>
      </c>
      <c r="X24" s="70">
        <v>8</v>
      </c>
      <c r="Y24" s="70">
        <v>8</v>
      </c>
      <c r="Z24" s="70">
        <v>8</v>
      </c>
      <c r="AA24" s="70">
        <v>8</v>
      </c>
      <c r="AB24" s="70">
        <v>8</v>
      </c>
      <c r="AC24" s="70">
        <v>8</v>
      </c>
      <c r="AD24" s="70">
        <v>8</v>
      </c>
      <c r="AE24" s="70">
        <v>8</v>
      </c>
      <c r="AF24" s="70">
        <v>8</v>
      </c>
      <c r="AG24" s="70">
        <v>8</v>
      </c>
      <c r="AH24" s="70">
        <v>8</v>
      </c>
      <c r="AI24" s="70">
        <v>8</v>
      </c>
      <c r="AJ24" s="70">
        <v>8</v>
      </c>
      <c r="AK24" s="70">
        <v>8</v>
      </c>
      <c r="AL24" s="70">
        <v>8</v>
      </c>
      <c r="AM24" s="70">
        <v>8</v>
      </c>
      <c r="AN24" s="70">
        <v>8</v>
      </c>
      <c r="AO24" s="70">
        <v>8</v>
      </c>
      <c r="AP24" s="70">
        <v>8</v>
      </c>
      <c r="AQ24" s="70">
        <v>8</v>
      </c>
      <c r="AR24" s="70">
        <v>8</v>
      </c>
      <c r="AS24" s="70">
        <v>8</v>
      </c>
      <c r="AU24" s="90">
        <f>COUNTIF( Y24:AS24, "&lt;8")</f>
        <v>0</v>
      </c>
      <c r="AV24" s="50" t="s">
        <v>101</v>
      </c>
      <c r="AW24" s="13" t="s">
        <v>77</v>
      </c>
    </row>
    <row r="25" spans="1:49" x14ac:dyDescent="0.3">
      <c r="A25" s="50" t="s">
        <v>102</v>
      </c>
      <c r="B25" s="13" t="s">
        <v>78</v>
      </c>
      <c r="C25" s="51">
        <v>8</v>
      </c>
      <c r="D25" s="70">
        <v>8</v>
      </c>
      <c r="E25" s="70">
        <v>8</v>
      </c>
      <c r="F25" s="70">
        <v>8</v>
      </c>
      <c r="G25" s="70">
        <v>8</v>
      </c>
      <c r="H25" s="70">
        <v>8</v>
      </c>
      <c r="I25" s="70">
        <v>8</v>
      </c>
      <c r="J25" s="70">
        <v>8</v>
      </c>
      <c r="K25" s="70">
        <v>8</v>
      </c>
      <c r="L25" s="70">
        <v>8</v>
      </c>
      <c r="M25" s="70">
        <v>8</v>
      </c>
      <c r="N25" s="70">
        <v>8</v>
      </c>
      <c r="O25" s="70">
        <v>8</v>
      </c>
      <c r="P25" s="70">
        <v>8</v>
      </c>
      <c r="Q25" s="70">
        <v>8</v>
      </c>
      <c r="R25" s="70">
        <v>8</v>
      </c>
      <c r="S25" s="70">
        <v>8</v>
      </c>
      <c r="T25" s="70">
        <v>8</v>
      </c>
      <c r="U25" s="70">
        <v>8</v>
      </c>
      <c r="V25" s="70">
        <v>8</v>
      </c>
      <c r="W25" s="70">
        <v>8</v>
      </c>
      <c r="X25" s="70">
        <v>8</v>
      </c>
      <c r="Y25" s="70">
        <v>8</v>
      </c>
      <c r="Z25" s="70">
        <v>8</v>
      </c>
      <c r="AA25" s="70">
        <v>8</v>
      </c>
      <c r="AB25" s="70">
        <v>8</v>
      </c>
      <c r="AC25" s="70">
        <v>8</v>
      </c>
      <c r="AD25" s="70">
        <v>8</v>
      </c>
      <c r="AE25" s="70">
        <v>8</v>
      </c>
      <c r="AF25" s="70">
        <v>8</v>
      </c>
      <c r="AG25" s="70">
        <v>8</v>
      </c>
      <c r="AH25" s="70">
        <v>8</v>
      </c>
      <c r="AI25" s="70">
        <v>8</v>
      </c>
      <c r="AJ25" s="70">
        <v>8</v>
      </c>
      <c r="AK25" s="70">
        <v>8</v>
      </c>
      <c r="AL25" s="70">
        <v>8</v>
      </c>
      <c r="AM25" s="70">
        <v>8</v>
      </c>
      <c r="AN25" s="70">
        <v>8</v>
      </c>
      <c r="AO25" s="70">
        <v>8</v>
      </c>
      <c r="AP25" s="70">
        <v>8</v>
      </c>
      <c r="AQ25" s="70">
        <v>8</v>
      </c>
      <c r="AR25" s="70">
        <v>8</v>
      </c>
      <c r="AS25" s="70">
        <v>8</v>
      </c>
      <c r="AU25" s="90">
        <f>COUNTIF( Y25:AS25, "&lt;8")</f>
        <v>0</v>
      </c>
      <c r="AV25" s="50" t="s">
        <v>102</v>
      </c>
      <c r="AW25" s="13" t="s">
        <v>78</v>
      </c>
    </row>
    <row r="26" spans="1:49" x14ac:dyDescent="0.3">
      <c r="A26" s="50"/>
      <c r="B26" s="13" t="s">
        <v>79</v>
      </c>
      <c r="C26" s="51">
        <v>8</v>
      </c>
      <c r="D26" s="70">
        <v>8</v>
      </c>
      <c r="E26" s="70">
        <v>8</v>
      </c>
      <c r="F26" s="70">
        <v>8</v>
      </c>
      <c r="G26" s="70">
        <v>8</v>
      </c>
      <c r="H26" s="70">
        <v>8</v>
      </c>
      <c r="I26" s="70">
        <v>8</v>
      </c>
      <c r="J26" s="70">
        <v>8</v>
      </c>
      <c r="K26" s="70">
        <v>8</v>
      </c>
      <c r="L26" s="70">
        <v>8</v>
      </c>
      <c r="M26" s="70">
        <v>8</v>
      </c>
      <c r="N26" s="70">
        <v>8</v>
      </c>
      <c r="O26" s="70">
        <v>8</v>
      </c>
      <c r="P26" s="70">
        <v>8</v>
      </c>
      <c r="Q26" s="70">
        <v>8</v>
      </c>
      <c r="R26" s="70">
        <v>8</v>
      </c>
      <c r="S26" s="70">
        <v>8</v>
      </c>
      <c r="T26" s="70">
        <v>8</v>
      </c>
      <c r="U26" s="70">
        <v>8</v>
      </c>
      <c r="V26" s="70">
        <v>8</v>
      </c>
      <c r="W26" s="70">
        <v>8</v>
      </c>
      <c r="X26" s="70">
        <v>8</v>
      </c>
      <c r="Y26" s="70">
        <v>8</v>
      </c>
      <c r="Z26" s="70">
        <v>8</v>
      </c>
      <c r="AA26" s="70">
        <v>8</v>
      </c>
      <c r="AB26" s="70">
        <v>8</v>
      </c>
      <c r="AC26" s="70">
        <v>8</v>
      </c>
      <c r="AD26" s="70">
        <v>8</v>
      </c>
      <c r="AE26" s="70">
        <v>8</v>
      </c>
      <c r="AF26" s="70">
        <v>8</v>
      </c>
      <c r="AG26" s="70">
        <v>8</v>
      </c>
      <c r="AH26" s="70">
        <v>8</v>
      </c>
      <c r="AI26" s="70">
        <v>8</v>
      </c>
      <c r="AJ26" s="70">
        <v>8</v>
      </c>
      <c r="AK26" s="70">
        <v>8</v>
      </c>
      <c r="AL26" s="70">
        <v>8</v>
      </c>
      <c r="AM26" s="70">
        <v>8</v>
      </c>
      <c r="AN26" s="70">
        <v>8</v>
      </c>
      <c r="AO26" s="70">
        <v>8</v>
      </c>
      <c r="AP26" s="70">
        <v>8</v>
      </c>
      <c r="AQ26" s="70">
        <v>8</v>
      </c>
      <c r="AR26" s="70">
        <v>8</v>
      </c>
      <c r="AS26" s="70">
        <v>8</v>
      </c>
      <c r="AU26" s="90">
        <f>COUNTIF( Y26:AS26, "&lt;8")</f>
        <v>0</v>
      </c>
      <c r="AV26" s="50"/>
      <c r="AW26" s="13" t="s">
        <v>79</v>
      </c>
    </row>
    <row r="27" spans="1:49" x14ac:dyDescent="0.3">
      <c r="A27" s="50"/>
      <c r="B27" s="13"/>
      <c r="C27" s="71">
        <v>39</v>
      </c>
      <c r="D27" s="72">
        <f t="shared" ref="D27:AR27" si="2">SUM(D22:D26)</f>
        <v>39</v>
      </c>
      <c r="E27" s="72">
        <f t="shared" si="2"/>
        <v>39</v>
      </c>
      <c r="F27" s="72">
        <f t="shared" si="2"/>
        <v>39</v>
      </c>
      <c r="G27" s="72">
        <f t="shared" si="2"/>
        <v>39</v>
      </c>
      <c r="H27" s="72">
        <f t="shared" si="2"/>
        <v>39</v>
      </c>
      <c r="I27" s="72">
        <f t="shared" si="2"/>
        <v>39</v>
      </c>
      <c r="J27" s="72">
        <f t="shared" si="2"/>
        <v>39</v>
      </c>
      <c r="K27" s="72">
        <f t="shared" si="2"/>
        <v>39</v>
      </c>
      <c r="L27" s="72">
        <f t="shared" si="2"/>
        <v>39</v>
      </c>
      <c r="M27" s="72">
        <f t="shared" si="2"/>
        <v>39</v>
      </c>
      <c r="N27" s="72">
        <f t="shared" si="2"/>
        <v>39</v>
      </c>
      <c r="O27" s="72">
        <f t="shared" si="2"/>
        <v>39</v>
      </c>
      <c r="P27" s="72">
        <f t="shared" si="2"/>
        <v>39</v>
      </c>
      <c r="Q27" s="72">
        <f t="shared" si="2"/>
        <v>39</v>
      </c>
      <c r="R27" s="72">
        <f t="shared" si="2"/>
        <v>39</v>
      </c>
      <c r="S27" s="72">
        <f t="shared" si="2"/>
        <v>39</v>
      </c>
      <c r="T27" s="72">
        <f t="shared" si="2"/>
        <v>39</v>
      </c>
      <c r="U27" s="72">
        <f t="shared" si="2"/>
        <v>39</v>
      </c>
      <c r="V27" s="72">
        <f t="shared" si="2"/>
        <v>39</v>
      </c>
      <c r="W27" s="72">
        <f t="shared" si="2"/>
        <v>39</v>
      </c>
      <c r="X27" s="72">
        <f t="shared" si="2"/>
        <v>39</v>
      </c>
      <c r="Y27" s="72">
        <f t="shared" si="2"/>
        <v>39</v>
      </c>
      <c r="Z27" s="72">
        <f t="shared" si="2"/>
        <v>39</v>
      </c>
      <c r="AA27" s="72">
        <f t="shared" si="2"/>
        <v>39</v>
      </c>
      <c r="AB27" s="72">
        <f t="shared" si="2"/>
        <v>39</v>
      </c>
      <c r="AC27" s="72">
        <f t="shared" si="2"/>
        <v>39</v>
      </c>
      <c r="AD27" s="72">
        <f t="shared" si="2"/>
        <v>39</v>
      </c>
      <c r="AE27" s="72">
        <f t="shared" si="2"/>
        <v>39</v>
      </c>
      <c r="AF27" s="72">
        <f t="shared" si="2"/>
        <v>39</v>
      </c>
      <c r="AG27" s="72">
        <f t="shared" si="2"/>
        <v>39</v>
      </c>
      <c r="AH27" s="72">
        <f t="shared" si="2"/>
        <v>39</v>
      </c>
      <c r="AI27" s="72">
        <f t="shared" si="2"/>
        <v>39</v>
      </c>
      <c r="AJ27" s="72">
        <f t="shared" si="2"/>
        <v>39</v>
      </c>
      <c r="AK27" s="72">
        <f t="shared" si="2"/>
        <v>39</v>
      </c>
      <c r="AL27" s="72">
        <f t="shared" si="2"/>
        <v>39</v>
      </c>
      <c r="AM27" s="72">
        <f t="shared" si="2"/>
        <v>39</v>
      </c>
      <c r="AN27" s="72">
        <f t="shared" si="2"/>
        <v>39</v>
      </c>
      <c r="AO27" s="72">
        <f t="shared" si="2"/>
        <v>39</v>
      </c>
      <c r="AP27" s="72">
        <f t="shared" si="2"/>
        <v>39</v>
      </c>
      <c r="AQ27" s="72">
        <f t="shared" si="2"/>
        <v>39</v>
      </c>
      <c r="AR27" s="72">
        <f t="shared" si="2"/>
        <v>39</v>
      </c>
      <c r="AS27" s="72">
        <f>SUM(AS22:AS26)</f>
        <v>39</v>
      </c>
      <c r="AU27" s="91"/>
      <c r="AV27" s="50"/>
      <c r="AW27" s="13"/>
    </row>
    <row r="28" spans="1:49" s="115" customFormat="1" x14ac:dyDescent="0.3">
      <c r="A28" s="117"/>
      <c r="B28" s="171"/>
      <c r="C28" s="172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U28" s="90">
        <f>COUNTIF( Y28:AS28, "=1")</f>
        <v>0</v>
      </c>
      <c r="AV28" s="173" t="s">
        <v>111</v>
      </c>
      <c r="AW28" s="173"/>
    </row>
    <row r="29" spans="1:49" s="115" customFormat="1" x14ac:dyDescent="0.3">
      <c r="A29" s="121"/>
      <c r="B29" s="174" t="s">
        <v>110</v>
      </c>
      <c r="C29" s="175"/>
      <c r="D29" s="114" t="str">
        <f>IF(D28=1, "TRUE", "")</f>
        <v/>
      </c>
      <c r="E29" s="114" t="str">
        <f t="shared" ref="E29:AS29" si="3">IF(E28=1, "TRUE", "")</f>
        <v/>
      </c>
      <c r="F29" s="114" t="str">
        <f t="shared" si="3"/>
        <v/>
      </c>
      <c r="G29" s="114" t="str">
        <f t="shared" si="3"/>
        <v/>
      </c>
      <c r="H29" s="114" t="str">
        <f t="shared" si="3"/>
        <v/>
      </c>
      <c r="I29" s="114" t="str">
        <f t="shared" si="3"/>
        <v/>
      </c>
      <c r="J29" s="114" t="str">
        <f t="shared" si="3"/>
        <v/>
      </c>
      <c r="K29" s="114" t="str">
        <f t="shared" si="3"/>
        <v/>
      </c>
      <c r="L29" s="114" t="str">
        <f t="shared" si="3"/>
        <v/>
      </c>
      <c r="M29" s="114" t="str">
        <f t="shared" si="3"/>
        <v/>
      </c>
      <c r="N29" s="114" t="str">
        <f t="shared" si="3"/>
        <v/>
      </c>
      <c r="O29" s="114" t="str">
        <f t="shared" si="3"/>
        <v/>
      </c>
      <c r="P29" s="114" t="str">
        <f t="shared" si="3"/>
        <v/>
      </c>
      <c r="Q29" s="114" t="str">
        <f t="shared" si="3"/>
        <v/>
      </c>
      <c r="R29" s="114" t="str">
        <f t="shared" si="3"/>
        <v/>
      </c>
      <c r="S29" s="114" t="str">
        <f t="shared" si="3"/>
        <v/>
      </c>
      <c r="T29" s="114" t="str">
        <f t="shared" si="3"/>
        <v/>
      </c>
      <c r="U29" s="114" t="str">
        <f t="shared" si="3"/>
        <v/>
      </c>
      <c r="V29" s="114" t="str">
        <f t="shared" si="3"/>
        <v/>
      </c>
      <c r="W29" s="114" t="str">
        <f t="shared" si="3"/>
        <v/>
      </c>
      <c r="X29" s="114" t="str">
        <f t="shared" si="3"/>
        <v/>
      </c>
      <c r="Y29" s="114" t="str">
        <f t="shared" si="3"/>
        <v/>
      </c>
      <c r="Z29" s="114" t="str">
        <f t="shared" si="3"/>
        <v/>
      </c>
      <c r="AA29" s="114" t="str">
        <f t="shared" si="3"/>
        <v/>
      </c>
      <c r="AB29" s="114" t="str">
        <f t="shared" si="3"/>
        <v/>
      </c>
      <c r="AC29" s="114" t="str">
        <f t="shared" si="3"/>
        <v/>
      </c>
      <c r="AD29" s="114" t="str">
        <f t="shared" si="3"/>
        <v/>
      </c>
      <c r="AE29" s="114" t="str">
        <f t="shared" si="3"/>
        <v/>
      </c>
      <c r="AF29" s="114" t="str">
        <f t="shared" si="3"/>
        <v/>
      </c>
      <c r="AG29" s="114" t="str">
        <f t="shared" si="3"/>
        <v/>
      </c>
      <c r="AH29" s="114" t="str">
        <f t="shared" si="3"/>
        <v/>
      </c>
      <c r="AI29" s="114" t="str">
        <f t="shared" si="3"/>
        <v/>
      </c>
      <c r="AJ29" s="114" t="str">
        <f t="shared" si="3"/>
        <v/>
      </c>
      <c r="AK29" s="114" t="str">
        <f t="shared" si="3"/>
        <v/>
      </c>
      <c r="AL29" s="114" t="str">
        <f t="shared" si="3"/>
        <v/>
      </c>
      <c r="AM29" s="114" t="str">
        <f t="shared" si="3"/>
        <v/>
      </c>
      <c r="AN29" s="114" t="str">
        <f t="shared" si="3"/>
        <v/>
      </c>
      <c r="AO29" s="114" t="str">
        <f t="shared" si="3"/>
        <v/>
      </c>
      <c r="AP29" s="114" t="str">
        <f t="shared" si="3"/>
        <v/>
      </c>
      <c r="AQ29" s="114" t="str">
        <f t="shared" si="3"/>
        <v/>
      </c>
      <c r="AR29" s="114" t="str">
        <f t="shared" si="3"/>
        <v/>
      </c>
      <c r="AS29" s="114" t="str">
        <f t="shared" si="3"/>
        <v/>
      </c>
      <c r="AU29"/>
      <c r="AV29"/>
      <c r="AW29"/>
    </row>
    <row r="30" spans="1:49" x14ac:dyDescent="0.3">
      <c r="A30" s="108"/>
      <c r="B30" s="165" t="s">
        <v>109</v>
      </c>
      <c r="C30" s="166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U30"/>
      <c r="AV30"/>
      <c r="AW30"/>
    </row>
    <row r="31" spans="1:49" x14ac:dyDescent="0.3">
      <c r="A31" s="73"/>
      <c r="B31" s="74" t="s">
        <v>80</v>
      </c>
      <c r="C31" s="75">
        <f>C6+C7+C8+C9+C10+C14+C16+C17+C22+C23+C24+C25+C26</f>
        <v>100</v>
      </c>
      <c r="D31" s="127" t="str">
        <f>IF(D4 = "", "", SUM(D12,D20,D27,D30))</f>
        <v/>
      </c>
      <c r="E31" s="127" t="str">
        <f t="shared" ref="E31:AS31" si="4">IF(E4 = "", "", SUM(E12,E20,E27,E30))</f>
        <v/>
      </c>
      <c r="F31" s="127" t="str">
        <f t="shared" si="4"/>
        <v/>
      </c>
      <c r="G31" s="127" t="str">
        <f t="shared" si="4"/>
        <v/>
      </c>
      <c r="H31" s="127" t="str">
        <f t="shared" si="4"/>
        <v/>
      </c>
      <c r="I31" s="127" t="str">
        <f t="shared" si="4"/>
        <v/>
      </c>
      <c r="J31" s="127" t="str">
        <f t="shared" si="4"/>
        <v/>
      </c>
      <c r="K31" s="127" t="str">
        <f t="shared" si="4"/>
        <v/>
      </c>
      <c r="L31" s="127" t="str">
        <f t="shared" si="4"/>
        <v/>
      </c>
      <c r="M31" s="127" t="str">
        <f t="shared" si="4"/>
        <v/>
      </c>
      <c r="N31" s="127" t="str">
        <f t="shared" si="4"/>
        <v/>
      </c>
      <c r="O31" s="127" t="str">
        <f t="shared" si="4"/>
        <v/>
      </c>
      <c r="P31" s="127" t="str">
        <f t="shared" si="4"/>
        <v/>
      </c>
      <c r="Q31" s="127" t="str">
        <f t="shared" si="4"/>
        <v/>
      </c>
      <c r="R31" s="127" t="str">
        <f t="shared" si="4"/>
        <v/>
      </c>
      <c r="S31" s="127" t="str">
        <f t="shared" si="4"/>
        <v/>
      </c>
      <c r="T31" s="127" t="str">
        <f t="shared" si="4"/>
        <v/>
      </c>
      <c r="U31" s="127" t="str">
        <f t="shared" si="4"/>
        <v/>
      </c>
      <c r="V31" s="127" t="str">
        <f t="shared" si="4"/>
        <v/>
      </c>
      <c r="W31" s="127" t="str">
        <f t="shared" si="4"/>
        <v/>
      </c>
      <c r="X31" s="127" t="str">
        <f t="shared" si="4"/>
        <v/>
      </c>
      <c r="Y31" s="127" t="str">
        <f t="shared" si="4"/>
        <v/>
      </c>
      <c r="Z31" s="127" t="str">
        <f t="shared" si="4"/>
        <v/>
      </c>
      <c r="AA31" s="127" t="str">
        <f t="shared" si="4"/>
        <v/>
      </c>
      <c r="AB31" s="127" t="str">
        <f t="shared" si="4"/>
        <v/>
      </c>
      <c r="AC31" s="127" t="str">
        <f t="shared" si="4"/>
        <v/>
      </c>
      <c r="AD31" s="127" t="str">
        <f t="shared" si="4"/>
        <v/>
      </c>
      <c r="AE31" s="127" t="str">
        <f t="shared" si="4"/>
        <v/>
      </c>
      <c r="AF31" s="127" t="str">
        <f t="shared" si="4"/>
        <v/>
      </c>
      <c r="AG31" s="127" t="str">
        <f t="shared" si="4"/>
        <v/>
      </c>
      <c r="AH31" s="127" t="str">
        <f t="shared" si="4"/>
        <v/>
      </c>
      <c r="AI31" s="127" t="str">
        <f t="shared" si="4"/>
        <v/>
      </c>
      <c r="AJ31" s="127" t="str">
        <f t="shared" si="4"/>
        <v/>
      </c>
      <c r="AK31" s="127" t="str">
        <f t="shared" si="4"/>
        <v/>
      </c>
      <c r="AL31" s="127" t="str">
        <f t="shared" si="4"/>
        <v/>
      </c>
      <c r="AM31" s="127" t="str">
        <f t="shared" si="4"/>
        <v/>
      </c>
      <c r="AN31" s="127" t="str">
        <f t="shared" si="4"/>
        <v/>
      </c>
      <c r="AO31" s="127" t="str">
        <f t="shared" si="4"/>
        <v/>
      </c>
      <c r="AP31" s="127" t="str">
        <f t="shared" si="4"/>
        <v/>
      </c>
      <c r="AQ31" s="127" t="str">
        <f t="shared" si="4"/>
        <v/>
      </c>
      <c r="AR31" s="127" t="str">
        <f t="shared" si="4"/>
        <v/>
      </c>
      <c r="AS31" s="127" t="str">
        <f t="shared" si="4"/>
        <v/>
      </c>
      <c r="AU31" t="str">
        <f>IFERROR(AVERAGE(D31:AS31),"")</f>
        <v/>
      </c>
      <c r="AV31" s="161" t="s">
        <v>114</v>
      </c>
      <c r="AW31" s="162"/>
    </row>
    <row r="32" spans="1:49" x14ac:dyDescent="0.3">
      <c r="A32" s="76"/>
      <c r="B32" s="77" t="s">
        <v>81</v>
      </c>
      <c r="C32" s="78">
        <f>C12+C20+C27</f>
        <v>100</v>
      </c>
      <c r="D32" s="128" t="str">
        <f>IF(D4 = "", "", "100")</f>
        <v/>
      </c>
      <c r="E32" s="128" t="str">
        <f t="shared" ref="E32:AS32" si="5">IF(E4 = "", "", "100")</f>
        <v/>
      </c>
      <c r="F32" s="128" t="str">
        <f t="shared" si="5"/>
        <v/>
      </c>
      <c r="G32" s="128" t="str">
        <f t="shared" si="5"/>
        <v/>
      </c>
      <c r="H32" s="128" t="str">
        <f t="shared" si="5"/>
        <v/>
      </c>
      <c r="I32" s="128" t="str">
        <f t="shared" si="5"/>
        <v/>
      </c>
      <c r="J32" s="128" t="str">
        <f t="shared" si="5"/>
        <v/>
      </c>
      <c r="K32" s="128" t="str">
        <f t="shared" si="5"/>
        <v/>
      </c>
      <c r="L32" s="128" t="str">
        <f t="shared" si="5"/>
        <v/>
      </c>
      <c r="M32" s="128" t="str">
        <f t="shared" si="5"/>
        <v/>
      </c>
      <c r="N32" s="128" t="str">
        <f t="shared" si="5"/>
        <v/>
      </c>
      <c r="O32" s="128" t="str">
        <f t="shared" si="5"/>
        <v/>
      </c>
      <c r="P32" s="128" t="str">
        <f t="shared" si="5"/>
        <v/>
      </c>
      <c r="Q32" s="128" t="str">
        <f t="shared" si="5"/>
        <v/>
      </c>
      <c r="R32" s="128" t="str">
        <f t="shared" si="5"/>
        <v/>
      </c>
      <c r="S32" s="128" t="str">
        <f t="shared" si="5"/>
        <v/>
      </c>
      <c r="T32" s="128" t="str">
        <f t="shared" si="5"/>
        <v/>
      </c>
      <c r="U32" s="128" t="str">
        <f t="shared" si="5"/>
        <v/>
      </c>
      <c r="V32" s="128" t="str">
        <f t="shared" si="5"/>
        <v/>
      </c>
      <c r="W32" s="128" t="str">
        <f t="shared" si="5"/>
        <v/>
      </c>
      <c r="X32" s="128" t="str">
        <f t="shared" si="5"/>
        <v/>
      </c>
      <c r="Y32" s="128" t="str">
        <f t="shared" si="5"/>
        <v/>
      </c>
      <c r="Z32" s="128" t="str">
        <f t="shared" si="5"/>
        <v/>
      </c>
      <c r="AA32" s="128" t="str">
        <f t="shared" si="5"/>
        <v/>
      </c>
      <c r="AB32" s="128" t="str">
        <f t="shared" si="5"/>
        <v/>
      </c>
      <c r="AC32" s="128" t="str">
        <f t="shared" si="5"/>
        <v/>
      </c>
      <c r="AD32" s="128" t="str">
        <f t="shared" si="5"/>
        <v/>
      </c>
      <c r="AE32" s="128" t="str">
        <f t="shared" si="5"/>
        <v/>
      </c>
      <c r="AF32" s="128" t="str">
        <f t="shared" si="5"/>
        <v/>
      </c>
      <c r="AG32" s="128" t="str">
        <f t="shared" si="5"/>
        <v/>
      </c>
      <c r="AH32" s="128" t="str">
        <f t="shared" si="5"/>
        <v/>
      </c>
      <c r="AI32" s="128" t="str">
        <f t="shared" si="5"/>
        <v/>
      </c>
      <c r="AJ32" s="128" t="str">
        <f t="shared" si="5"/>
        <v/>
      </c>
      <c r="AK32" s="128" t="str">
        <f t="shared" si="5"/>
        <v/>
      </c>
      <c r="AL32" s="128" t="str">
        <f t="shared" si="5"/>
        <v/>
      </c>
      <c r="AM32" s="128" t="str">
        <f t="shared" si="5"/>
        <v/>
      </c>
      <c r="AN32" s="128" t="str">
        <f t="shared" si="5"/>
        <v/>
      </c>
      <c r="AO32" s="128" t="str">
        <f t="shared" si="5"/>
        <v/>
      </c>
      <c r="AP32" s="128" t="str">
        <f t="shared" si="5"/>
        <v/>
      </c>
      <c r="AQ32" s="128" t="str">
        <f t="shared" si="5"/>
        <v/>
      </c>
      <c r="AR32" s="128" t="str">
        <f t="shared" si="5"/>
        <v/>
      </c>
      <c r="AS32" s="128" t="str">
        <f t="shared" si="5"/>
        <v/>
      </c>
      <c r="AU32"/>
      <c r="AV32"/>
      <c r="AW32"/>
    </row>
    <row r="33" spans="1:49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U33"/>
      <c r="AV33"/>
      <c r="AW33"/>
    </row>
    <row r="34" spans="1:49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U34"/>
      <c r="AV34"/>
      <c r="AW34"/>
    </row>
    <row r="35" spans="1:49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U35"/>
      <c r="AV35"/>
      <c r="AW35"/>
    </row>
    <row r="36" spans="1:49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U36"/>
      <c r="AV36"/>
      <c r="AW36"/>
    </row>
    <row r="37" spans="1:49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U37"/>
      <c r="AV37"/>
      <c r="AW37"/>
    </row>
    <row r="38" spans="1:49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U38"/>
      <c r="AV38"/>
      <c r="AW38"/>
    </row>
    <row r="39" spans="1:49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U39"/>
      <c r="AV39"/>
      <c r="AW39"/>
    </row>
    <row r="40" spans="1:49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U40"/>
      <c r="AV40"/>
      <c r="AW40"/>
    </row>
    <row r="41" spans="1:49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U41"/>
      <c r="AV41"/>
      <c r="AW41"/>
    </row>
    <row r="42" spans="1:49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U42"/>
      <c r="AV42"/>
      <c r="AW42"/>
    </row>
    <row r="43" spans="1:49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U43"/>
      <c r="AV43"/>
      <c r="AW43"/>
    </row>
    <row r="44" spans="1:49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U44"/>
      <c r="AV44"/>
      <c r="AW44"/>
    </row>
    <row r="45" spans="1:49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U45"/>
      <c r="AV45"/>
      <c r="AW45"/>
    </row>
    <row r="46" spans="1:49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U46"/>
      <c r="AV46"/>
      <c r="AW46"/>
    </row>
    <row r="47" spans="1:49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U47"/>
      <c r="AV47"/>
      <c r="AW47"/>
    </row>
    <row r="48" spans="1:49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U48"/>
      <c r="AV48"/>
      <c r="AW48"/>
    </row>
    <row r="49" spans="1:49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U49"/>
      <c r="AV49"/>
      <c r="AW49"/>
    </row>
    <row r="50" spans="1:49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U50"/>
      <c r="AV50"/>
      <c r="AW50"/>
    </row>
    <row r="51" spans="1:49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U51"/>
      <c r="AV51"/>
      <c r="AW51"/>
    </row>
    <row r="52" spans="1:49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U52"/>
      <c r="AV52"/>
      <c r="AW52"/>
    </row>
    <row r="53" spans="1:49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</row>
    <row r="54" spans="1:49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U54"/>
      <c r="AV54"/>
      <c r="AW54"/>
    </row>
    <row r="55" spans="1:49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U55"/>
      <c r="AV55"/>
      <c r="AW55"/>
    </row>
    <row r="56" spans="1:49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U56"/>
      <c r="AV56"/>
      <c r="AW56"/>
    </row>
    <row r="57" spans="1:49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U57"/>
      <c r="AV57"/>
      <c r="AW57"/>
    </row>
    <row r="58" spans="1:49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U58"/>
      <c r="AV58"/>
      <c r="AW58"/>
    </row>
    <row r="59" spans="1:49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U59"/>
      <c r="AV59"/>
      <c r="AW59"/>
    </row>
    <row r="60" spans="1:49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U60"/>
      <c r="AV60"/>
      <c r="AW60"/>
    </row>
    <row r="61" spans="1:49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U61"/>
      <c r="AV61"/>
      <c r="AW61"/>
    </row>
    <row r="62" spans="1:49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U62"/>
      <c r="AV62"/>
      <c r="AW62"/>
    </row>
    <row r="63" spans="1:49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U63"/>
      <c r="AV63"/>
      <c r="AW63"/>
    </row>
    <row r="64" spans="1:49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U64"/>
      <c r="AV64"/>
      <c r="AW64"/>
    </row>
    <row r="65" spans="1:49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U65"/>
      <c r="AV65"/>
      <c r="AW65"/>
    </row>
    <row r="66" spans="1:49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U66"/>
      <c r="AV66"/>
      <c r="AW66"/>
    </row>
    <row r="67" spans="1:49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U67"/>
      <c r="AV67"/>
      <c r="AW67"/>
    </row>
    <row r="68" spans="1:49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U68"/>
      <c r="AV68"/>
      <c r="AW68"/>
    </row>
    <row r="69" spans="1:49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U69"/>
      <c r="AV69"/>
      <c r="AW69"/>
    </row>
    <row r="70" spans="1:49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U70"/>
      <c r="AV70"/>
      <c r="AW70"/>
    </row>
    <row r="71" spans="1:49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U71"/>
      <c r="AV71"/>
      <c r="AW71"/>
    </row>
  </sheetData>
  <mergeCells count="8">
    <mergeCell ref="B30:C30"/>
    <mergeCell ref="AV31:AW31"/>
    <mergeCell ref="A2:B2"/>
    <mergeCell ref="AV2:AW2"/>
    <mergeCell ref="B4:C4"/>
    <mergeCell ref="B28:C28"/>
    <mergeCell ref="AV28:AW28"/>
    <mergeCell ref="B29:C29"/>
  </mergeCells>
  <conditionalFormatting sqref="AT28:AT29 AX28:XFD29 AV28 A29:AS29">
    <cfRule type="containsText" dxfId="5" priority="3" operator="containsText" text="TRUE">
      <formula>NOT(ISERROR(SEARCH("TRUE",A28)))</formula>
    </cfRule>
  </conditionalFormatting>
  <conditionalFormatting sqref="A28:D28">
    <cfRule type="containsText" dxfId="3" priority="2" operator="containsText" text="TRUE">
      <formula>NOT(ISERROR(SEARCH("TRUE",A28)))</formula>
    </cfRule>
  </conditionalFormatting>
  <conditionalFormatting sqref="E28:AS28">
    <cfRule type="containsText" dxfId="1" priority="1" operator="containsText" text="TRUE">
      <formula>NOT(ISERROR(SEARCH("TRUE",E28)))</formula>
    </cfRule>
  </conditionalFormatting>
  <dataValidations count="1">
    <dataValidation type="list" allowBlank="1" showInputMessage="1" showErrorMessage="1" sqref="D3:AS3">
      <formula1>ICE_AGENT</formula1>
    </dataValidation>
  </dataValidations>
  <hyperlinks>
    <hyperlink ref="AU2" location="'18_January_Calls'!G3" display="Totals"/>
    <hyperlink ref="D2" location="GoToCalls03_1027" display="GoToTix"/>
    <hyperlink ref="M2" location="GoToCalls03_1132" display="GoToTix"/>
    <hyperlink ref="V2" location="GoToCalls03_1167" display="GoToTix"/>
    <hyperlink ref="AA2" location="GoToCalls03_1212" display="GoToTix"/>
    <hyperlink ref="AJ2" location="GoToCalls03_1279" display="GoToTix"/>
    <hyperlink ref="AR2" location="GoToCalls03_Agent" display="GoToTix"/>
  </hyperlinks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9"/>
  <sheetViews>
    <sheetView zoomScale="80" zoomScaleNormal="80" workbookViewId="0">
      <selection activeCell="AV3" sqref="AV3"/>
    </sheetView>
  </sheetViews>
  <sheetFormatPr defaultRowHeight="14.4" x14ac:dyDescent="0.3"/>
  <cols>
    <col min="2" max="2" width="64" customWidth="1"/>
    <col min="4" max="4" width="11.109375" bestFit="1" customWidth="1"/>
    <col min="5" max="5" width="7.5546875" bestFit="1" customWidth="1"/>
    <col min="6" max="6" width="9.109375" bestFit="1" customWidth="1"/>
    <col min="7" max="7" width="10.21875" bestFit="1" customWidth="1"/>
    <col min="8" max="8" width="9.21875" bestFit="1" customWidth="1"/>
    <col min="9" max="10" width="11.77734375" bestFit="1" customWidth="1"/>
    <col min="11" max="11" width="12.109375" bestFit="1" customWidth="1"/>
    <col min="12" max="12" width="13.33203125" bestFit="1" customWidth="1"/>
    <col min="13" max="14" width="11.6640625" hidden="1" customWidth="1"/>
    <col min="15" max="15" width="9.21875" hidden="1" customWidth="1"/>
    <col min="16" max="16" width="15" hidden="1" customWidth="1"/>
    <col min="17" max="17" width="12.109375" hidden="1" customWidth="1"/>
    <col min="18" max="18" width="12.77734375" hidden="1" customWidth="1"/>
    <col min="19" max="19" width="12" hidden="1" customWidth="1"/>
    <col min="20" max="20" width="10.6640625" hidden="1" customWidth="1"/>
    <col min="21" max="21" width="12.109375" hidden="1" customWidth="1"/>
    <col min="22" max="22" width="11.21875" hidden="1" customWidth="1"/>
    <col min="23" max="23" width="12.33203125" hidden="1" customWidth="1"/>
    <col min="24" max="24" width="14.5546875" hidden="1" customWidth="1"/>
    <col min="25" max="25" width="10.21875" hidden="1" customWidth="1"/>
    <col min="26" max="26" width="15.5546875" hidden="1" customWidth="1"/>
    <col min="27" max="27" width="10" hidden="1" customWidth="1"/>
    <col min="28" max="28" width="14" hidden="1" customWidth="1"/>
    <col min="29" max="29" width="13.21875" hidden="1" customWidth="1"/>
    <col min="30" max="30" width="9.33203125" hidden="1" customWidth="1"/>
    <col min="31" max="31" width="13.44140625" hidden="1" customWidth="1"/>
    <col min="32" max="32" width="11.33203125" hidden="1" customWidth="1"/>
    <col min="33" max="33" width="11.5546875" hidden="1" customWidth="1"/>
    <col min="34" max="34" width="8.44140625" hidden="1" customWidth="1"/>
    <col min="35" max="35" width="13.44140625" hidden="1" customWidth="1"/>
    <col min="36" max="36" width="10.6640625" hidden="1" customWidth="1"/>
    <col min="37" max="37" width="11.109375" hidden="1" customWidth="1"/>
    <col min="38" max="38" width="17.21875" hidden="1" customWidth="1"/>
    <col min="39" max="39" width="9.6640625" hidden="1" customWidth="1"/>
    <col min="40" max="40" width="11" hidden="1" customWidth="1"/>
    <col min="41" max="41" width="11.21875" hidden="1" customWidth="1"/>
    <col min="42" max="42" width="15.21875" hidden="1" customWidth="1"/>
    <col min="43" max="43" width="11.6640625" hidden="1" customWidth="1"/>
    <col min="44" max="45" width="10.109375" bestFit="1" customWidth="1"/>
    <col min="46" max="46" width="1.33203125" customWidth="1"/>
    <col min="48" max="48" width="91.88671875" bestFit="1" customWidth="1"/>
    <col min="49" max="49" width="39.33203125" bestFit="1" customWidth="1"/>
  </cols>
  <sheetData>
    <row r="1" spans="1:49" x14ac:dyDescent="0.3">
      <c r="A1" s="18"/>
      <c r="B1" s="120" t="s">
        <v>116</v>
      </c>
      <c r="C1" s="1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2"/>
      <c r="P1" s="2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U1" s="81"/>
    </row>
    <row r="2" spans="1:49" ht="23.4" x14ac:dyDescent="0.45">
      <c r="A2" s="180" t="s">
        <v>2</v>
      </c>
      <c r="B2" s="181"/>
      <c r="C2" s="1"/>
      <c r="D2" s="106" t="s">
        <v>106</v>
      </c>
      <c r="E2" s="106"/>
      <c r="F2" s="106"/>
      <c r="G2" s="106"/>
      <c r="H2" s="106"/>
      <c r="I2" s="106"/>
      <c r="J2" s="106"/>
      <c r="K2" s="106"/>
      <c r="L2" s="106"/>
      <c r="M2" s="106" t="s">
        <v>106</v>
      </c>
      <c r="N2" s="106"/>
      <c r="O2" s="106"/>
      <c r="P2" s="106"/>
      <c r="Q2" s="106"/>
      <c r="R2" s="106"/>
      <c r="S2" s="106"/>
      <c r="T2" s="106"/>
      <c r="U2" s="106"/>
      <c r="V2" s="106" t="s">
        <v>106</v>
      </c>
      <c r="W2" s="106"/>
      <c r="X2" s="106"/>
      <c r="Y2" s="106"/>
      <c r="Z2" s="106"/>
      <c r="AA2" s="106" t="s">
        <v>106</v>
      </c>
      <c r="AB2" s="106"/>
      <c r="AC2" s="106"/>
      <c r="AD2" s="106"/>
      <c r="AE2" s="106"/>
      <c r="AF2" s="106"/>
      <c r="AG2" s="106"/>
      <c r="AH2" s="106"/>
      <c r="AI2" s="106"/>
      <c r="AJ2" s="106" t="s">
        <v>106</v>
      </c>
      <c r="AK2" s="106"/>
      <c r="AL2" s="106"/>
      <c r="AM2" s="106"/>
      <c r="AN2" s="106"/>
      <c r="AO2" s="106"/>
      <c r="AP2" s="106"/>
      <c r="AQ2" s="106"/>
      <c r="AR2" s="106" t="s">
        <v>106</v>
      </c>
      <c r="AS2" s="106"/>
      <c r="AU2" s="92"/>
      <c r="AV2" s="124" t="s">
        <v>117</v>
      </c>
    </row>
    <row r="3" spans="1:49" s="96" customFormat="1" x14ac:dyDescent="0.3">
      <c r="A3" s="4"/>
      <c r="B3" s="94"/>
      <c r="C3" s="95" t="s">
        <v>105</v>
      </c>
      <c r="D3" s="44" t="str">
        <f>ICE_AGENT</f>
        <v>1027_Hosea</v>
      </c>
      <c r="E3" s="44" t="s">
        <v>371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4" t="s">
        <v>61</v>
      </c>
      <c r="U3" s="44" t="s">
        <v>376</v>
      </c>
      <c r="V3" s="44" t="s">
        <v>18</v>
      </c>
      <c r="W3" s="44" t="s">
        <v>19</v>
      </c>
      <c r="X3" s="44" t="s">
        <v>20</v>
      </c>
      <c r="Y3" s="44" t="s">
        <v>21</v>
      </c>
      <c r="Z3" s="44" t="s">
        <v>22</v>
      </c>
      <c r="AA3" s="44" t="s">
        <v>23</v>
      </c>
      <c r="AB3" s="44" t="s">
        <v>24</v>
      </c>
      <c r="AC3" s="44" t="s">
        <v>25</v>
      </c>
      <c r="AD3" s="44" t="s">
        <v>26</v>
      </c>
      <c r="AE3" s="44" t="s">
        <v>27</v>
      </c>
      <c r="AF3" s="44" t="s">
        <v>28</v>
      </c>
      <c r="AG3" s="44" t="s">
        <v>29</v>
      </c>
      <c r="AH3" s="44" t="s">
        <v>30</v>
      </c>
      <c r="AI3" s="44" t="s">
        <v>31</v>
      </c>
      <c r="AJ3" s="44" t="s">
        <v>32</v>
      </c>
      <c r="AK3" s="44" t="s">
        <v>33</v>
      </c>
      <c r="AL3" s="44" t="s">
        <v>34</v>
      </c>
      <c r="AM3" s="44" t="s">
        <v>35</v>
      </c>
      <c r="AN3" s="44" t="s">
        <v>36</v>
      </c>
      <c r="AO3" s="44" t="s">
        <v>37</v>
      </c>
      <c r="AP3" s="44" t="s">
        <v>38</v>
      </c>
      <c r="AQ3" s="44" t="s">
        <v>39</v>
      </c>
      <c r="AR3" s="44" t="s">
        <v>62</v>
      </c>
      <c r="AS3" s="44" t="s">
        <v>62</v>
      </c>
      <c r="AT3" s="93" t="s">
        <v>0</v>
      </c>
      <c r="AU3" s="89" t="s">
        <v>103</v>
      </c>
      <c r="AV3" s="88" t="s">
        <v>393</v>
      </c>
      <c r="AW3"/>
    </row>
    <row r="4" spans="1:49" x14ac:dyDescent="0.3">
      <c r="A4" s="5"/>
      <c r="B4" s="6" t="s">
        <v>40</v>
      </c>
      <c r="C4" s="126" t="s">
        <v>115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U4" s="103"/>
      <c r="AV4" s="103" t="s">
        <v>40</v>
      </c>
    </row>
    <row r="5" spans="1:49" x14ac:dyDescent="0.3">
      <c r="A5" s="8"/>
      <c r="B5" s="9" t="s">
        <v>41</v>
      </c>
      <c r="C5" s="10">
        <v>8</v>
      </c>
      <c r="D5" s="11">
        <v>8</v>
      </c>
      <c r="E5" s="11">
        <v>8</v>
      </c>
      <c r="F5" s="11">
        <v>8</v>
      </c>
      <c r="G5" s="11">
        <v>8</v>
      </c>
      <c r="H5" s="11">
        <v>8</v>
      </c>
      <c r="I5" s="11">
        <v>8</v>
      </c>
      <c r="J5" s="11">
        <v>8</v>
      </c>
      <c r="K5" s="11">
        <v>8</v>
      </c>
      <c r="L5" s="11">
        <v>8</v>
      </c>
      <c r="M5" s="11">
        <v>8</v>
      </c>
      <c r="N5" s="11">
        <v>8</v>
      </c>
      <c r="O5" s="11">
        <v>8</v>
      </c>
      <c r="P5" s="11">
        <v>8</v>
      </c>
      <c r="Q5" s="11">
        <v>8</v>
      </c>
      <c r="R5" s="11">
        <v>8</v>
      </c>
      <c r="S5" s="11">
        <v>8</v>
      </c>
      <c r="T5" s="11">
        <v>8</v>
      </c>
      <c r="U5" s="11">
        <v>8</v>
      </c>
      <c r="V5" s="11">
        <v>8</v>
      </c>
      <c r="W5" s="11">
        <v>8</v>
      </c>
      <c r="X5" s="11">
        <v>8</v>
      </c>
      <c r="Y5" s="11">
        <v>8</v>
      </c>
      <c r="Z5" s="11">
        <v>8</v>
      </c>
      <c r="AA5" s="11">
        <v>8</v>
      </c>
      <c r="AB5" s="11">
        <v>8</v>
      </c>
      <c r="AC5" s="11">
        <v>8</v>
      </c>
      <c r="AD5" s="11">
        <v>8</v>
      </c>
      <c r="AE5" s="11">
        <v>8</v>
      </c>
      <c r="AF5" s="11">
        <v>8</v>
      </c>
      <c r="AG5" s="11">
        <v>8</v>
      </c>
      <c r="AH5" s="11">
        <v>8</v>
      </c>
      <c r="AI5" s="11">
        <v>8</v>
      </c>
      <c r="AJ5" s="11">
        <v>8</v>
      </c>
      <c r="AK5" s="11">
        <v>8</v>
      </c>
      <c r="AL5" s="11">
        <v>8</v>
      </c>
      <c r="AM5" s="11">
        <v>8</v>
      </c>
      <c r="AN5" s="11">
        <v>8</v>
      </c>
      <c r="AO5" s="11">
        <v>8</v>
      </c>
      <c r="AP5" s="11">
        <v>8</v>
      </c>
      <c r="AQ5" s="11">
        <v>8</v>
      </c>
      <c r="AR5" s="11">
        <v>8</v>
      </c>
      <c r="AS5" s="11">
        <v>8</v>
      </c>
      <c r="AU5" s="90">
        <f>COUNTIF( D5:AS5, "&lt;8")</f>
        <v>0</v>
      </c>
      <c r="AV5" s="97" t="s">
        <v>41</v>
      </c>
    </row>
    <row r="6" spans="1:49" ht="21.6" x14ac:dyDescent="0.3">
      <c r="A6" s="12">
        <v>1</v>
      </c>
      <c r="B6" s="13" t="s">
        <v>42</v>
      </c>
      <c r="C6" s="14">
        <v>4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15">
        <v>4</v>
      </c>
      <c r="M6" s="15">
        <v>4</v>
      </c>
      <c r="N6" s="15">
        <v>4</v>
      </c>
      <c r="O6" s="15">
        <v>4</v>
      </c>
      <c r="P6" s="15">
        <v>4</v>
      </c>
      <c r="Q6" s="15">
        <v>4</v>
      </c>
      <c r="R6" s="15">
        <v>4</v>
      </c>
      <c r="S6" s="15">
        <v>4</v>
      </c>
      <c r="T6" s="15">
        <v>4</v>
      </c>
      <c r="U6" s="15">
        <v>4</v>
      </c>
      <c r="V6" s="15">
        <v>4</v>
      </c>
      <c r="W6" s="15">
        <v>4</v>
      </c>
      <c r="X6" s="15">
        <v>4</v>
      </c>
      <c r="Y6" s="15">
        <v>4</v>
      </c>
      <c r="Z6" s="15">
        <v>4</v>
      </c>
      <c r="AA6" s="15">
        <v>4</v>
      </c>
      <c r="AB6" s="15">
        <v>4</v>
      </c>
      <c r="AC6" s="15">
        <v>4</v>
      </c>
      <c r="AD6" s="15">
        <v>4</v>
      </c>
      <c r="AE6" s="15">
        <v>4</v>
      </c>
      <c r="AF6" s="15">
        <v>4</v>
      </c>
      <c r="AG6" s="15">
        <v>4</v>
      </c>
      <c r="AH6" s="15">
        <v>4</v>
      </c>
      <c r="AI6" s="15">
        <v>4</v>
      </c>
      <c r="AJ6" s="15">
        <v>4</v>
      </c>
      <c r="AK6" s="15">
        <v>4</v>
      </c>
      <c r="AL6" s="15">
        <v>4</v>
      </c>
      <c r="AM6" s="15">
        <v>4</v>
      </c>
      <c r="AN6" s="15">
        <v>4</v>
      </c>
      <c r="AO6" s="15">
        <v>4</v>
      </c>
      <c r="AP6" s="15">
        <v>4</v>
      </c>
      <c r="AQ6" s="15">
        <v>4</v>
      </c>
      <c r="AR6" s="15">
        <v>4</v>
      </c>
      <c r="AS6" s="15">
        <v>4</v>
      </c>
      <c r="AU6" s="90">
        <f>COUNTIF( D6:AS6, "&lt;4")</f>
        <v>0</v>
      </c>
      <c r="AV6" s="98" t="s">
        <v>42</v>
      </c>
    </row>
    <row r="7" spans="1:49" ht="21.6" x14ac:dyDescent="0.3">
      <c r="A7" s="12">
        <v>2</v>
      </c>
      <c r="B7" s="13" t="s">
        <v>43</v>
      </c>
      <c r="C7" s="14">
        <v>4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15">
        <v>4</v>
      </c>
      <c r="M7" s="15">
        <v>4</v>
      </c>
      <c r="N7" s="15">
        <v>4</v>
      </c>
      <c r="O7" s="15">
        <v>4</v>
      </c>
      <c r="P7" s="15">
        <v>4</v>
      </c>
      <c r="Q7" s="15">
        <v>4</v>
      </c>
      <c r="R7" s="15">
        <v>4</v>
      </c>
      <c r="S7" s="15">
        <v>4</v>
      </c>
      <c r="T7" s="15">
        <v>4</v>
      </c>
      <c r="U7" s="15">
        <v>4</v>
      </c>
      <c r="V7" s="15">
        <v>4</v>
      </c>
      <c r="W7" s="15">
        <v>4</v>
      </c>
      <c r="X7" s="15">
        <v>4</v>
      </c>
      <c r="Y7" s="15">
        <v>4</v>
      </c>
      <c r="Z7" s="15">
        <v>4</v>
      </c>
      <c r="AA7" s="15">
        <v>4</v>
      </c>
      <c r="AB7" s="15">
        <v>4</v>
      </c>
      <c r="AC7" s="15">
        <v>4</v>
      </c>
      <c r="AD7" s="15">
        <v>4</v>
      </c>
      <c r="AE7" s="15">
        <v>4</v>
      </c>
      <c r="AF7" s="15">
        <v>4</v>
      </c>
      <c r="AG7" s="15">
        <v>4</v>
      </c>
      <c r="AH7" s="15">
        <v>4</v>
      </c>
      <c r="AI7" s="15">
        <v>4</v>
      </c>
      <c r="AJ7" s="15">
        <v>4</v>
      </c>
      <c r="AK7" s="15">
        <v>4</v>
      </c>
      <c r="AL7" s="15">
        <v>4</v>
      </c>
      <c r="AM7" s="15">
        <v>4</v>
      </c>
      <c r="AN7" s="15">
        <v>4</v>
      </c>
      <c r="AO7" s="15">
        <v>4</v>
      </c>
      <c r="AP7" s="15">
        <v>4</v>
      </c>
      <c r="AQ7" s="15">
        <v>4</v>
      </c>
      <c r="AR7" s="15">
        <v>4</v>
      </c>
      <c r="AS7" s="15">
        <v>4</v>
      </c>
      <c r="AU7" s="90">
        <f>COUNTIF( D7:AS7, "&lt;4")</f>
        <v>0</v>
      </c>
      <c r="AV7" s="98" t="s">
        <v>43</v>
      </c>
    </row>
    <row r="8" spans="1:49" x14ac:dyDescent="0.3">
      <c r="A8" s="12">
        <v>3</v>
      </c>
      <c r="B8" s="13" t="s">
        <v>44</v>
      </c>
      <c r="C8" s="14">
        <v>10</v>
      </c>
      <c r="D8" s="15">
        <v>10</v>
      </c>
      <c r="E8" s="15">
        <v>10</v>
      </c>
      <c r="F8" s="15">
        <v>10</v>
      </c>
      <c r="G8" s="15">
        <v>10</v>
      </c>
      <c r="H8" s="15">
        <v>10</v>
      </c>
      <c r="I8" s="15">
        <v>10</v>
      </c>
      <c r="J8" s="15">
        <v>10</v>
      </c>
      <c r="K8" s="15">
        <v>10</v>
      </c>
      <c r="L8" s="15">
        <v>10</v>
      </c>
      <c r="M8" s="15">
        <v>10</v>
      </c>
      <c r="N8" s="15">
        <v>10</v>
      </c>
      <c r="O8" s="15">
        <v>10</v>
      </c>
      <c r="P8" s="15">
        <v>10</v>
      </c>
      <c r="Q8" s="15">
        <v>10</v>
      </c>
      <c r="R8" s="15">
        <v>10</v>
      </c>
      <c r="S8" s="15">
        <v>10</v>
      </c>
      <c r="T8" s="15">
        <v>10</v>
      </c>
      <c r="U8" s="15">
        <v>10</v>
      </c>
      <c r="V8" s="15">
        <v>10</v>
      </c>
      <c r="W8" s="15">
        <v>10</v>
      </c>
      <c r="X8" s="15">
        <v>10</v>
      </c>
      <c r="Y8" s="15">
        <v>10</v>
      </c>
      <c r="Z8" s="15">
        <v>10</v>
      </c>
      <c r="AA8" s="15">
        <v>10</v>
      </c>
      <c r="AB8" s="15">
        <v>10</v>
      </c>
      <c r="AC8" s="15">
        <v>10</v>
      </c>
      <c r="AD8" s="15">
        <v>10</v>
      </c>
      <c r="AE8" s="15">
        <v>10</v>
      </c>
      <c r="AF8" s="15">
        <v>10</v>
      </c>
      <c r="AG8" s="15">
        <v>10</v>
      </c>
      <c r="AH8" s="15">
        <v>10</v>
      </c>
      <c r="AI8" s="15">
        <v>10</v>
      </c>
      <c r="AJ8" s="15">
        <v>10</v>
      </c>
      <c r="AK8" s="15">
        <v>10</v>
      </c>
      <c r="AL8" s="15">
        <v>10</v>
      </c>
      <c r="AM8" s="15">
        <v>10</v>
      </c>
      <c r="AN8" s="15">
        <v>10</v>
      </c>
      <c r="AO8" s="15">
        <v>10</v>
      </c>
      <c r="AP8" s="15">
        <v>10</v>
      </c>
      <c r="AQ8" s="15">
        <v>10</v>
      </c>
      <c r="AR8" s="15">
        <v>10</v>
      </c>
      <c r="AS8" s="15">
        <v>10</v>
      </c>
      <c r="AU8" s="90">
        <f>COUNTIF( D8:AS8, "&lt;10")</f>
        <v>0</v>
      </c>
      <c r="AV8" s="98" t="s">
        <v>44</v>
      </c>
    </row>
    <row r="9" spans="1:49" x14ac:dyDescent="0.3">
      <c r="A9" s="12">
        <v>4</v>
      </c>
      <c r="B9" s="13" t="s">
        <v>45</v>
      </c>
      <c r="C9" s="14">
        <v>5</v>
      </c>
      <c r="D9" s="15">
        <v>5</v>
      </c>
      <c r="E9" s="15">
        <v>5</v>
      </c>
      <c r="F9" s="15">
        <v>5</v>
      </c>
      <c r="G9" s="15">
        <v>5</v>
      </c>
      <c r="H9" s="15">
        <v>5</v>
      </c>
      <c r="I9" s="15">
        <v>5</v>
      </c>
      <c r="J9" s="15">
        <v>5</v>
      </c>
      <c r="K9" s="15">
        <v>5</v>
      </c>
      <c r="L9" s="15">
        <v>5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5</v>
      </c>
      <c r="T9" s="15">
        <v>5</v>
      </c>
      <c r="U9" s="15">
        <v>5</v>
      </c>
      <c r="V9" s="15">
        <v>5</v>
      </c>
      <c r="W9" s="15">
        <v>5</v>
      </c>
      <c r="X9" s="15">
        <v>5</v>
      </c>
      <c r="Y9" s="15">
        <v>5</v>
      </c>
      <c r="Z9" s="15">
        <v>5</v>
      </c>
      <c r="AA9" s="15">
        <v>5</v>
      </c>
      <c r="AB9" s="15">
        <v>5</v>
      </c>
      <c r="AC9" s="15">
        <v>5</v>
      </c>
      <c r="AD9" s="15">
        <v>5</v>
      </c>
      <c r="AE9" s="15">
        <v>5</v>
      </c>
      <c r="AF9" s="15">
        <v>5</v>
      </c>
      <c r="AG9" s="15">
        <v>5</v>
      </c>
      <c r="AH9" s="15">
        <v>5</v>
      </c>
      <c r="AI9" s="15">
        <v>5</v>
      </c>
      <c r="AJ9" s="15">
        <v>5</v>
      </c>
      <c r="AK9" s="15">
        <v>5</v>
      </c>
      <c r="AL9" s="15">
        <v>5</v>
      </c>
      <c r="AM9" s="15">
        <v>5</v>
      </c>
      <c r="AN9" s="15">
        <v>5</v>
      </c>
      <c r="AO9" s="15">
        <v>5</v>
      </c>
      <c r="AP9" s="15">
        <v>5</v>
      </c>
      <c r="AQ9" s="15">
        <v>5</v>
      </c>
      <c r="AR9" s="15">
        <v>5</v>
      </c>
      <c r="AS9" s="15">
        <v>5</v>
      </c>
      <c r="AU9" s="90">
        <f>COUNTIF( D9:AS9, "&lt;5")</f>
        <v>0</v>
      </c>
      <c r="AV9" s="98" t="s">
        <v>45</v>
      </c>
    </row>
    <row r="10" spans="1:49" ht="21.6" x14ac:dyDescent="0.3">
      <c r="A10" s="12">
        <v>5</v>
      </c>
      <c r="B10" s="13" t="s">
        <v>46</v>
      </c>
      <c r="C10" s="14">
        <v>12</v>
      </c>
      <c r="D10" s="15">
        <v>12</v>
      </c>
      <c r="E10" s="15">
        <v>12</v>
      </c>
      <c r="F10" s="15">
        <v>12</v>
      </c>
      <c r="G10" s="15">
        <v>12</v>
      </c>
      <c r="H10" s="15">
        <v>12</v>
      </c>
      <c r="I10" s="15">
        <v>12</v>
      </c>
      <c r="J10" s="15">
        <v>12</v>
      </c>
      <c r="K10" s="15">
        <v>12</v>
      </c>
      <c r="L10" s="15">
        <v>12</v>
      </c>
      <c r="M10" s="15">
        <v>12</v>
      </c>
      <c r="N10" s="15">
        <v>12</v>
      </c>
      <c r="O10" s="15">
        <v>12</v>
      </c>
      <c r="P10" s="15">
        <v>12</v>
      </c>
      <c r="Q10" s="15">
        <v>12</v>
      </c>
      <c r="R10" s="15">
        <v>12</v>
      </c>
      <c r="S10" s="15">
        <v>12</v>
      </c>
      <c r="T10" s="15">
        <v>12</v>
      </c>
      <c r="U10" s="15">
        <v>12</v>
      </c>
      <c r="V10" s="15">
        <v>12</v>
      </c>
      <c r="W10" s="15">
        <v>12</v>
      </c>
      <c r="X10" s="15">
        <v>12</v>
      </c>
      <c r="Y10" s="15">
        <v>12</v>
      </c>
      <c r="Z10" s="15">
        <v>12</v>
      </c>
      <c r="AA10" s="15">
        <v>12</v>
      </c>
      <c r="AB10" s="15">
        <v>12</v>
      </c>
      <c r="AC10" s="15">
        <v>12</v>
      </c>
      <c r="AD10" s="15">
        <v>12</v>
      </c>
      <c r="AE10" s="15">
        <v>12</v>
      </c>
      <c r="AF10" s="15">
        <v>12</v>
      </c>
      <c r="AG10" s="15">
        <v>12</v>
      </c>
      <c r="AH10" s="15">
        <v>12</v>
      </c>
      <c r="AI10" s="15">
        <v>12</v>
      </c>
      <c r="AJ10" s="15">
        <v>12</v>
      </c>
      <c r="AK10" s="15">
        <v>12</v>
      </c>
      <c r="AL10" s="15">
        <v>12</v>
      </c>
      <c r="AM10" s="15">
        <v>12</v>
      </c>
      <c r="AN10" s="15">
        <v>12</v>
      </c>
      <c r="AO10" s="15">
        <v>12</v>
      </c>
      <c r="AP10" s="15">
        <v>12</v>
      </c>
      <c r="AQ10" s="15">
        <v>12</v>
      </c>
      <c r="AR10" s="15">
        <v>12</v>
      </c>
      <c r="AS10" s="15">
        <v>12</v>
      </c>
      <c r="AU10" s="90">
        <f>COUNTIF( D10:AS10, "&lt;12")</f>
        <v>0</v>
      </c>
      <c r="AV10" s="98" t="s">
        <v>46</v>
      </c>
    </row>
    <row r="11" spans="1:49" x14ac:dyDescent="0.3">
      <c r="A11" s="12">
        <v>6</v>
      </c>
      <c r="B11" s="13" t="s">
        <v>47</v>
      </c>
      <c r="C11" s="14">
        <v>10</v>
      </c>
      <c r="D11" s="15">
        <v>10</v>
      </c>
      <c r="E11" s="15">
        <v>10</v>
      </c>
      <c r="F11" s="15">
        <v>10</v>
      </c>
      <c r="G11" s="15">
        <v>10</v>
      </c>
      <c r="H11" s="15">
        <v>10</v>
      </c>
      <c r="I11" s="15">
        <v>10</v>
      </c>
      <c r="J11" s="15">
        <v>10</v>
      </c>
      <c r="K11" s="15">
        <v>10</v>
      </c>
      <c r="L11" s="15">
        <v>10</v>
      </c>
      <c r="M11" s="15">
        <v>10</v>
      </c>
      <c r="N11" s="15">
        <v>10</v>
      </c>
      <c r="O11" s="15">
        <v>10</v>
      </c>
      <c r="P11" s="15">
        <v>10</v>
      </c>
      <c r="Q11" s="15">
        <v>10</v>
      </c>
      <c r="R11" s="15">
        <v>10</v>
      </c>
      <c r="S11" s="15">
        <v>10</v>
      </c>
      <c r="T11" s="15">
        <v>10</v>
      </c>
      <c r="U11" s="15">
        <v>10</v>
      </c>
      <c r="V11" s="15">
        <v>10</v>
      </c>
      <c r="W11" s="15">
        <v>10</v>
      </c>
      <c r="X11" s="15">
        <v>10</v>
      </c>
      <c r="Y11" s="15">
        <v>10</v>
      </c>
      <c r="Z11" s="15">
        <v>10</v>
      </c>
      <c r="AA11" s="15">
        <v>10</v>
      </c>
      <c r="AB11" s="15">
        <v>10</v>
      </c>
      <c r="AC11" s="15">
        <v>10</v>
      </c>
      <c r="AD11" s="15">
        <v>10</v>
      </c>
      <c r="AE11" s="15">
        <v>10</v>
      </c>
      <c r="AF11" s="15">
        <v>10</v>
      </c>
      <c r="AG11" s="15">
        <v>10</v>
      </c>
      <c r="AH11" s="15">
        <v>10</v>
      </c>
      <c r="AI11" s="15">
        <v>10</v>
      </c>
      <c r="AJ11" s="15">
        <v>10</v>
      </c>
      <c r="AK11" s="15">
        <v>10</v>
      </c>
      <c r="AL11" s="15">
        <v>10</v>
      </c>
      <c r="AM11" s="15">
        <v>10</v>
      </c>
      <c r="AN11" s="15">
        <v>10</v>
      </c>
      <c r="AO11" s="15">
        <v>10</v>
      </c>
      <c r="AP11" s="15">
        <v>10</v>
      </c>
      <c r="AQ11" s="15">
        <v>10</v>
      </c>
      <c r="AR11" s="15">
        <v>10</v>
      </c>
      <c r="AS11" s="15">
        <v>10</v>
      </c>
      <c r="AU11" s="90">
        <f>COUNTIF( D11:AS11, "&lt;10")</f>
        <v>0</v>
      </c>
      <c r="AV11" s="98" t="s">
        <v>47</v>
      </c>
    </row>
    <row r="12" spans="1:49" x14ac:dyDescent="0.3">
      <c r="A12" s="12">
        <v>7</v>
      </c>
      <c r="B12" s="13" t="s">
        <v>48</v>
      </c>
      <c r="C12" s="14">
        <v>5</v>
      </c>
      <c r="D12" s="15">
        <v>5</v>
      </c>
      <c r="E12" s="15">
        <v>5</v>
      </c>
      <c r="F12" s="15">
        <v>5</v>
      </c>
      <c r="G12" s="15">
        <v>5</v>
      </c>
      <c r="H12" s="15">
        <v>5</v>
      </c>
      <c r="I12" s="15">
        <v>5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5">
        <v>5</v>
      </c>
      <c r="AE12" s="15">
        <v>5</v>
      </c>
      <c r="AF12" s="15">
        <v>5</v>
      </c>
      <c r="AG12" s="15">
        <v>5</v>
      </c>
      <c r="AH12" s="15">
        <v>5</v>
      </c>
      <c r="AI12" s="15">
        <v>5</v>
      </c>
      <c r="AJ12" s="15">
        <v>5</v>
      </c>
      <c r="AK12" s="15">
        <v>5</v>
      </c>
      <c r="AL12" s="15">
        <v>5</v>
      </c>
      <c r="AM12" s="15">
        <v>5</v>
      </c>
      <c r="AN12" s="15">
        <v>5</v>
      </c>
      <c r="AO12" s="15">
        <v>5</v>
      </c>
      <c r="AP12" s="15">
        <v>5</v>
      </c>
      <c r="AQ12" s="15">
        <v>5</v>
      </c>
      <c r="AR12" s="15">
        <v>5</v>
      </c>
      <c r="AS12" s="15">
        <v>5</v>
      </c>
      <c r="AU12" s="90">
        <f>COUNTIF( D12:AS12, "&lt;5")</f>
        <v>0</v>
      </c>
      <c r="AV12" s="98" t="s">
        <v>48</v>
      </c>
    </row>
    <row r="13" spans="1:49" x14ac:dyDescent="0.3">
      <c r="A13" s="12">
        <v>8</v>
      </c>
      <c r="B13" s="13" t="s">
        <v>49</v>
      </c>
      <c r="C13" s="14">
        <v>12</v>
      </c>
      <c r="D13" s="15">
        <v>12</v>
      </c>
      <c r="E13" s="15">
        <v>12</v>
      </c>
      <c r="F13" s="15">
        <v>12</v>
      </c>
      <c r="G13" s="15">
        <v>12</v>
      </c>
      <c r="H13" s="15">
        <v>12</v>
      </c>
      <c r="I13" s="15">
        <v>12</v>
      </c>
      <c r="J13" s="15">
        <v>12</v>
      </c>
      <c r="K13" s="15">
        <v>12</v>
      </c>
      <c r="L13" s="15">
        <v>12</v>
      </c>
      <c r="M13" s="15">
        <v>12</v>
      </c>
      <c r="N13" s="15">
        <v>12</v>
      </c>
      <c r="O13" s="15">
        <v>12</v>
      </c>
      <c r="P13" s="15">
        <v>12</v>
      </c>
      <c r="Q13" s="15">
        <v>12</v>
      </c>
      <c r="R13" s="15">
        <v>12</v>
      </c>
      <c r="S13" s="15">
        <v>12</v>
      </c>
      <c r="T13" s="15">
        <v>12</v>
      </c>
      <c r="U13" s="15">
        <v>12</v>
      </c>
      <c r="V13" s="15">
        <v>12</v>
      </c>
      <c r="W13" s="15">
        <v>12</v>
      </c>
      <c r="X13" s="15">
        <v>12</v>
      </c>
      <c r="Y13" s="15">
        <v>12</v>
      </c>
      <c r="Z13" s="15">
        <v>12</v>
      </c>
      <c r="AA13" s="15">
        <v>12</v>
      </c>
      <c r="AB13" s="15">
        <v>12</v>
      </c>
      <c r="AC13" s="15">
        <v>12</v>
      </c>
      <c r="AD13" s="15">
        <v>12</v>
      </c>
      <c r="AE13" s="15">
        <v>12</v>
      </c>
      <c r="AF13" s="15">
        <v>12</v>
      </c>
      <c r="AG13" s="15">
        <v>12</v>
      </c>
      <c r="AH13" s="15">
        <v>12</v>
      </c>
      <c r="AI13" s="15">
        <v>12</v>
      </c>
      <c r="AJ13" s="15">
        <v>12</v>
      </c>
      <c r="AK13" s="15">
        <v>12</v>
      </c>
      <c r="AL13" s="15">
        <v>12</v>
      </c>
      <c r="AM13" s="15">
        <v>12</v>
      </c>
      <c r="AN13" s="15">
        <v>12</v>
      </c>
      <c r="AO13" s="15">
        <v>12</v>
      </c>
      <c r="AP13" s="15">
        <v>12</v>
      </c>
      <c r="AQ13" s="15">
        <v>12</v>
      </c>
      <c r="AR13" s="15">
        <v>12</v>
      </c>
      <c r="AS13" s="15">
        <v>12</v>
      </c>
      <c r="AU13" s="90">
        <f>COUNTIF( D13:AS13, "&lt;12")</f>
        <v>0</v>
      </c>
      <c r="AV13" s="98" t="s">
        <v>49</v>
      </c>
    </row>
    <row r="14" spans="1:49" s="133" customFormat="1" x14ac:dyDescent="0.3">
      <c r="A14" s="12">
        <v>9</v>
      </c>
      <c r="B14" s="129" t="s">
        <v>50</v>
      </c>
      <c r="C14" s="14">
        <v>8</v>
      </c>
      <c r="D14" s="15">
        <v>8</v>
      </c>
      <c r="E14" s="15">
        <v>8</v>
      </c>
      <c r="F14" s="15">
        <v>8</v>
      </c>
      <c r="G14" s="15">
        <v>8</v>
      </c>
      <c r="H14" s="15">
        <v>8</v>
      </c>
      <c r="I14" s="15">
        <v>8</v>
      </c>
      <c r="J14" s="15">
        <v>8</v>
      </c>
      <c r="K14" s="15">
        <v>8</v>
      </c>
      <c r="L14" s="15">
        <v>8</v>
      </c>
      <c r="M14" s="15">
        <v>8</v>
      </c>
      <c r="N14" s="15">
        <v>8</v>
      </c>
      <c r="O14" s="15">
        <v>8</v>
      </c>
      <c r="P14" s="15">
        <v>8</v>
      </c>
      <c r="Q14" s="15">
        <v>8</v>
      </c>
      <c r="R14" s="15">
        <v>8</v>
      </c>
      <c r="S14" s="15">
        <v>8</v>
      </c>
      <c r="T14" s="15">
        <v>8</v>
      </c>
      <c r="U14" s="15">
        <v>8</v>
      </c>
      <c r="V14" s="15">
        <v>8</v>
      </c>
      <c r="W14" s="15">
        <v>8</v>
      </c>
      <c r="X14" s="15">
        <v>8</v>
      </c>
      <c r="Y14" s="15">
        <v>8</v>
      </c>
      <c r="Z14" s="15">
        <v>8</v>
      </c>
      <c r="AA14" s="15">
        <v>8</v>
      </c>
      <c r="AB14" s="15">
        <v>8</v>
      </c>
      <c r="AC14" s="15">
        <v>8</v>
      </c>
      <c r="AD14" s="15">
        <v>8</v>
      </c>
      <c r="AE14" s="15">
        <v>8</v>
      </c>
      <c r="AF14" s="15">
        <v>8</v>
      </c>
      <c r="AG14" s="15">
        <v>8</v>
      </c>
      <c r="AH14" s="15">
        <v>8</v>
      </c>
      <c r="AI14" s="15">
        <v>8</v>
      </c>
      <c r="AJ14" s="15">
        <v>8</v>
      </c>
      <c r="AK14" s="15">
        <v>8</v>
      </c>
      <c r="AL14" s="15">
        <v>8</v>
      </c>
      <c r="AM14" s="15">
        <v>8</v>
      </c>
      <c r="AN14" s="15">
        <v>8</v>
      </c>
      <c r="AO14" s="15">
        <v>8</v>
      </c>
      <c r="AP14" s="15">
        <v>8</v>
      </c>
      <c r="AQ14" s="15">
        <v>8</v>
      </c>
      <c r="AR14" s="15">
        <v>8</v>
      </c>
      <c r="AS14" s="15">
        <v>8</v>
      </c>
      <c r="AU14" s="90">
        <f>COUNTIF( D14:AS14, "&lt;8")</f>
        <v>0</v>
      </c>
      <c r="AV14" s="98" t="s">
        <v>50</v>
      </c>
    </row>
    <row r="15" spans="1:49" x14ac:dyDescent="0.3">
      <c r="A15" s="18">
        <v>10</v>
      </c>
      <c r="B15" s="19" t="s">
        <v>51</v>
      </c>
      <c r="C15" s="20">
        <f t="shared" ref="C15:AG15" si="0">SUM(C5:C14)</f>
        <v>78</v>
      </c>
      <c r="D15" s="21">
        <f t="shared" si="0"/>
        <v>78</v>
      </c>
      <c r="E15" s="21">
        <f t="shared" si="0"/>
        <v>78</v>
      </c>
      <c r="F15" s="21">
        <f t="shared" si="0"/>
        <v>78</v>
      </c>
      <c r="G15" s="21">
        <f t="shared" si="0"/>
        <v>78</v>
      </c>
      <c r="H15" s="21">
        <f t="shared" si="0"/>
        <v>78</v>
      </c>
      <c r="I15" s="21">
        <f t="shared" si="0"/>
        <v>78</v>
      </c>
      <c r="J15" s="21">
        <f t="shared" si="0"/>
        <v>78</v>
      </c>
      <c r="K15" s="21">
        <f t="shared" si="0"/>
        <v>78</v>
      </c>
      <c r="L15" s="21">
        <f t="shared" si="0"/>
        <v>78</v>
      </c>
      <c r="M15" s="21">
        <f t="shared" si="0"/>
        <v>78</v>
      </c>
      <c r="N15" s="21">
        <f t="shared" si="0"/>
        <v>78</v>
      </c>
      <c r="O15" s="21">
        <f t="shared" si="0"/>
        <v>78</v>
      </c>
      <c r="P15" s="21">
        <f t="shared" si="0"/>
        <v>78</v>
      </c>
      <c r="Q15" s="21">
        <f t="shared" si="0"/>
        <v>78</v>
      </c>
      <c r="R15" s="21">
        <f t="shared" si="0"/>
        <v>78</v>
      </c>
      <c r="S15" s="21">
        <f t="shared" si="0"/>
        <v>78</v>
      </c>
      <c r="T15" s="21">
        <f t="shared" ref="T15" si="1">SUM(T5:T14)</f>
        <v>78</v>
      </c>
      <c r="U15" s="21">
        <f t="shared" si="0"/>
        <v>78</v>
      </c>
      <c r="V15" s="21">
        <f t="shared" si="0"/>
        <v>78</v>
      </c>
      <c r="W15" s="21">
        <f t="shared" si="0"/>
        <v>78</v>
      </c>
      <c r="X15" s="21">
        <f t="shared" si="0"/>
        <v>78</v>
      </c>
      <c r="Y15" s="21">
        <f t="shared" si="0"/>
        <v>78</v>
      </c>
      <c r="Z15" s="21">
        <f t="shared" si="0"/>
        <v>78</v>
      </c>
      <c r="AA15" s="21">
        <f t="shared" si="0"/>
        <v>78</v>
      </c>
      <c r="AB15" s="21">
        <f t="shared" si="0"/>
        <v>78</v>
      </c>
      <c r="AC15" s="21">
        <f t="shared" si="0"/>
        <v>78</v>
      </c>
      <c r="AD15" s="21">
        <f t="shared" si="0"/>
        <v>78</v>
      </c>
      <c r="AE15" s="21">
        <f t="shared" si="0"/>
        <v>78</v>
      </c>
      <c r="AF15" s="21">
        <f t="shared" si="0"/>
        <v>78</v>
      </c>
      <c r="AG15" s="21">
        <f t="shared" si="0"/>
        <v>78</v>
      </c>
      <c r="AH15" s="21">
        <f t="shared" ref="AH15:AS15" si="2">SUM(AH5:AH14)</f>
        <v>78</v>
      </c>
      <c r="AI15" s="21">
        <f t="shared" si="2"/>
        <v>78</v>
      </c>
      <c r="AJ15" s="21">
        <f t="shared" si="2"/>
        <v>78</v>
      </c>
      <c r="AK15" s="21">
        <f t="shared" si="2"/>
        <v>78</v>
      </c>
      <c r="AL15" s="21">
        <f t="shared" si="2"/>
        <v>78</v>
      </c>
      <c r="AM15" s="21">
        <f t="shared" si="2"/>
        <v>78</v>
      </c>
      <c r="AN15" s="21">
        <f t="shared" si="2"/>
        <v>78</v>
      </c>
      <c r="AO15" s="21">
        <f t="shared" si="2"/>
        <v>78</v>
      </c>
      <c r="AP15" s="21">
        <f t="shared" si="2"/>
        <v>78</v>
      </c>
      <c r="AQ15" s="21">
        <f t="shared" si="2"/>
        <v>78</v>
      </c>
      <c r="AR15" s="21">
        <f t="shared" si="2"/>
        <v>78</v>
      </c>
      <c r="AS15" s="21">
        <f t="shared" si="2"/>
        <v>78</v>
      </c>
      <c r="AU15" s="110"/>
      <c r="AV15" s="100"/>
    </row>
    <row r="16" spans="1:49" ht="28.8" x14ac:dyDescent="0.3">
      <c r="A16" s="22"/>
      <c r="B16" s="23" t="s">
        <v>52</v>
      </c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U16" s="104"/>
      <c r="AV16" s="104" t="s">
        <v>52</v>
      </c>
    </row>
    <row r="17" spans="1:48" s="133" customFormat="1" ht="25.2" customHeight="1" x14ac:dyDescent="0.3">
      <c r="A17" s="12"/>
      <c r="B17" s="131" t="s">
        <v>53</v>
      </c>
      <c r="C17" s="14">
        <v>5</v>
      </c>
      <c r="D17" s="132">
        <v>5</v>
      </c>
      <c r="E17" s="132">
        <v>5</v>
      </c>
      <c r="F17" s="132">
        <v>5</v>
      </c>
      <c r="G17" s="132">
        <v>5</v>
      </c>
      <c r="H17" s="132">
        <v>5</v>
      </c>
      <c r="I17" s="132">
        <v>5</v>
      </c>
      <c r="J17" s="132">
        <v>5</v>
      </c>
      <c r="K17" s="132">
        <v>5</v>
      </c>
      <c r="L17" s="132">
        <v>5</v>
      </c>
      <c r="M17" s="132">
        <v>5</v>
      </c>
      <c r="N17" s="132">
        <v>5</v>
      </c>
      <c r="O17" s="132">
        <v>5</v>
      </c>
      <c r="P17" s="132">
        <v>5</v>
      </c>
      <c r="Q17" s="132">
        <v>5</v>
      </c>
      <c r="R17" s="132">
        <v>5</v>
      </c>
      <c r="S17" s="132">
        <v>5</v>
      </c>
      <c r="T17" s="132">
        <v>5</v>
      </c>
      <c r="U17" s="132">
        <v>5</v>
      </c>
      <c r="V17" s="132">
        <v>5</v>
      </c>
      <c r="W17" s="132">
        <v>5</v>
      </c>
      <c r="X17" s="132">
        <v>5</v>
      </c>
      <c r="Y17" s="132">
        <v>5</v>
      </c>
      <c r="Z17" s="132">
        <v>5</v>
      </c>
      <c r="AA17" s="132">
        <v>5</v>
      </c>
      <c r="AB17" s="132">
        <v>5</v>
      </c>
      <c r="AC17" s="132">
        <v>5</v>
      </c>
      <c r="AD17" s="132">
        <v>5</v>
      </c>
      <c r="AE17" s="132">
        <v>5</v>
      </c>
      <c r="AF17" s="132">
        <v>5</v>
      </c>
      <c r="AG17" s="132">
        <v>5</v>
      </c>
      <c r="AH17" s="132">
        <v>5</v>
      </c>
      <c r="AI17" s="132">
        <v>5</v>
      </c>
      <c r="AJ17" s="132">
        <v>5</v>
      </c>
      <c r="AK17" s="132">
        <v>5</v>
      </c>
      <c r="AL17" s="132">
        <v>5</v>
      </c>
      <c r="AM17" s="132">
        <v>5</v>
      </c>
      <c r="AN17" s="132">
        <v>5</v>
      </c>
      <c r="AO17" s="132">
        <v>5</v>
      </c>
      <c r="AP17" s="132">
        <v>5</v>
      </c>
      <c r="AQ17" s="132">
        <v>5</v>
      </c>
      <c r="AR17" s="132">
        <v>5</v>
      </c>
      <c r="AS17" s="132">
        <v>5</v>
      </c>
      <c r="AU17" s="90">
        <f>COUNTIF( D17:AS17, "&lt;5")</f>
        <v>0</v>
      </c>
      <c r="AV17" s="98" t="s">
        <v>53</v>
      </c>
    </row>
    <row r="18" spans="1:48" ht="20.399999999999999" x14ac:dyDescent="0.3">
      <c r="A18" s="16">
        <v>11</v>
      </c>
      <c r="B18" s="130" t="s">
        <v>54</v>
      </c>
      <c r="C18" s="17">
        <v>7</v>
      </c>
      <c r="D18" s="26">
        <v>7</v>
      </c>
      <c r="E18" s="26">
        <v>7</v>
      </c>
      <c r="F18" s="26">
        <v>7</v>
      </c>
      <c r="G18" s="26">
        <v>7</v>
      </c>
      <c r="H18" s="26">
        <v>7</v>
      </c>
      <c r="I18" s="26">
        <v>7</v>
      </c>
      <c r="J18" s="26">
        <v>7</v>
      </c>
      <c r="K18" s="26">
        <v>7</v>
      </c>
      <c r="L18" s="26">
        <v>7</v>
      </c>
      <c r="M18" s="26">
        <v>7</v>
      </c>
      <c r="N18" s="26">
        <v>7</v>
      </c>
      <c r="O18" s="26">
        <v>7</v>
      </c>
      <c r="P18" s="26">
        <v>7</v>
      </c>
      <c r="Q18" s="26">
        <v>7</v>
      </c>
      <c r="R18" s="26">
        <v>7</v>
      </c>
      <c r="S18" s="26">
        <v>7</v>
      </c>
      <c r="T18" s="26">
        <v>7</v>
      </c>
      <c r="U18" s="26">
        <v>7</v>
      </c>
      <c r="V18" s="26">
        <v>7</v>
      </c>
      <c r="W18" s="26">
        <v>7</v>
      </c>
      <c r="X18" s="26">
        <v>7</v>
      </c>
      <c r="Y18" s="26">
        <v>7</v>
      </c>
      <c r="Z18" s="26">
        <v>7</v>
      </c>
      <c r="AA18" s="26">
        <v>7</v>
      </c>
      <c r="AB18" s="26">
        <v>7</v>
      </c>
      <c r="AC18" s="26">
        <v>7</v>
      </c>
      <c r="AD18" s="26">
        <v>7</v>
      </c>
      <c r="AE18" s="26">
        <v>7</v>
      </c>
      <c r="AF18" s="26">
        <v>7</v>
      </c>
      <c r="AG18" s="26">
        <v>7</v>
      </c>
      <c r="AH18" s="26">
        <v>7</v>
      </c>
      <c r="AI18" s="26">
        <v>7</v>
      </c>
      <c r="AJ18" s="26">
        <v>7</v>
      </c>
      <c r="AK18" s="26">
        <v>7</v>
      </c>
      <c r="AL18" s="26">
        <v>7</v>
      </c>
      <c r="AM18" s="26">
        <v>7</v>
      </c>
      <c r="AN18" s="26">
        <v>7</v>
      </c>
      <c r="AO18" s="26">
        <v>7</v>
      </c>
      <c r="AP18" s="26">
        <v>7</v>
      </c>
      <c r="AQ18" s="26">
        <v>7</v>
      </c>
      <c r="AR18" s="26">
        <v>7</v>
      </c>
      <c r="AS18" s="26">
        <v>7</v>
      </c>
      <c r="AU18" s="90">
        <f>COUNTIF( D18:AS18, "&lt;7")</f>
        <v>0</v>
      </c>
      <c r="AV18" s="99" t="s">
        <v>54</v>
      </c>
    </row>
    <row r="19" spans="1:48" x14ac:dyDescent="0.3">
      <c r="A19" s="18"/>
      <c r="B19" s="19" t="s">
        <v>51</v>
      </c>
      <c r="C19" s="27">
        <f t="shared" ref="C19:AG19" si="3">SUM(C17:C18)</f>
        <v>12</v>
      </c>
      <c r="D19" s="119">
        <f t="shared" si="3"/>
        <v>12</v>
      </c>
      <c r="E19" s="119">
        <f t="shared" si="3"/>
        <v>12</v>
      </c>
      <c r="F19" s="119">
        <f t="shared" si="3"/>
        <v>12</v>
      </c>
      <c r="G19" s="119">
        <f t="shared" si="3"/>
        <v>12</v>
      </c>
      <c r="H19" s="119">
        <f t="shared" si="3"/>
        <v>12</v>
      </c>
      <c r="I19" s="119">
        <f t="shared" si="3"/>
        <v>12</v>
      </c>
      <c r="J19" s="119">
        <f t="shared" si="3"/>
        <v>12</v>
      </c>
      <c r="K19" s="119">
        <f t="shared" si="3"/>
        <v>12</v>
      </c>
      <c r="L19" s="119">
        <f t="shared" si="3"/>
        <v>12</v>
      </c>
      <c r="M19" s="119">
        <f t="shared" si="3"/>
        <v>12</v>
      </c>
      <c r="N19" s="119">
        <f t="shared" si="3"/>
        <v>12</v>
      </c>
      <c r="O19" s="119">
        <f t="shared" si="3"/>
        <v>12</v>
      </c>
      <c r="P19" s="119">
        <f t="shared" si="3"/>
        <v>12</v>
      </c>
      <c r="Q19" s="119">
        <f t="shared" si="3"/>
        <v>12</v>
      </c>
      <c r="R19" s="119">
        <f t="shared" si="3"/>
        <v>12</v>
      </c>
      <c r="S19" s="119">
        <f t="shared" si="3"/>
        <v>12</v>
      </c>
      <c r="T19" s="119">
        <f t="shared" ref="T19" si="4">SUM(T17:T18)</f>
        <v>12</v>
      </c>
      <c r="U19" s="119">
        <f t="shared" si="3"/>
        <v>12</v>
      </c>
      <c r="V19" s="119">
        <f t="shared" si="3"/>
        <v>12</v>
      </c>
      <c r="W19" s="119">
        <f t="shared" si="3"/>
        <v>12</v>
      </c>
      <c r="X19" s="119">
        <f t="shared" si="3"/>
        <v>12</v>
      </c>
      <c r="Y19" s="119">
        <f t="shared" si="3"/>
        <v>12</v>
      </c>
      <c r="Z19" s="119">
        <f t="shared" si="3"/>
        <v>12</v>
      </c>
      <c r="AA19" s="119">
        <f t="shared" si="3"/>
        <v>12</v>
      </c>
      <c r="AB19" s="119">
        <f t="shared" si="3"/>
        <v>12</v>
      </c>
      <c r="AC19" s="119">
        <f t="shared" si="3"/>
        <v>12</v>
      </c>
      <c r="AD19" s="119">
        <f t="shared" si="3"/>
        <v>12</v>
      </c>
      <c r="AE19" s="119">
        <f t="shared" si="3"/>
        <v>12</v>
      </c>
      <c r="AF19" s="119">
        <f t="shared" si="3"/>
        <v>12</v>
      </c>
      <c r="AG19" s="119">
        <f t="shared" si="3"/>
        <v>12</v>
      </c>
      <c r="AH19" s="119">
        <f t="shared" ref="AH19:AS19" si="5">SUM(AH17:AH18)</f>
        <v>12</v>
      </c>
      <c r="AI19" s="119">
        <f t="shared" si="5"/>
        <v>12</v>
      </c>
      <c r="AJ19" s="119">
        <f t="shared" si="5"/>
        <v>12</v>
      </c>
      <c r="AK19" s="119">
        <f t="shared" si="5"/>
        <v>12</v>
      </c>
      <c r="AL19" s="119">
        <f t="shared" si="5"/>
        <v>12</v>
      </c>
      <c r="AM19" s="119">
        <f t="shared" si="5"/>
        <v>12</v>
      </c>
      <c r="AN19" s="119">
        <f t="shared" si="5"/>
        <v>12</v>
      </c>
      <c r="AO19" s="119">
        <f t="shared" si="5"/>
        <v>12</v>
      </c>
      <c r="AP19" s="119">
        <f t="shared" si="5"/>
        <v>12</v>
      </c>
      <c r="AQ19" s="119">
        <f t="shared" si="5"/>
        <v>12</v>
      </c>
      <c r="AR19" s="119">
        <f t="shared" si="5"/>
        <v>12</v>
      </c>
      <c r="AS19" s="119">
        <f t="shared" si="5"/>
        <v>12</v>
      </c>
      <c r="AU19" s="109"/>
      <c r="AV19" s="100"/>
    </row>
    <row r="20" spans="1:48" x14ac:dyDescent="0.3">
      <c r="A20" s="28"/>
      <c r="B20" s="29" t="s">
        <v>55</v>
      </c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U20" s="105"/>
      <c r="AV20" s="105" t="s">
        <v>55</v>
      </c>
    </row>
    <row r="21" spans="1:48" x14ac:dyDescent="0.3">
      <c r="A21" s="12">
        <v>12</v>
      </c>
      <c r="B21" s="13" t="s">
        <v>56</v>
      </c>
      <c r="C21" s="14">
        <v>10</v>
      </c>
      <c r="D21" s="32">
        <v>10</v>
      </c>
      <c r="E21" s="32">
        <v>10</v>
      </c>
      <c r="F21" s="32">
        <v>10</v>
      </c>
      <c r="G21" s="32">
        <v>10</v>
      </c>
      <c r="H21" s="32">
        <v>10</v>
      </c>
      <c r="I21" s="32">
        <v>10</v>
      </c>
      <c r="J21" s="32">
        <v>10</v>
      </c>
      <c r="K21" s="32">
        <v>10</v>
      </c>
      <c r="L21" s="32">
        <v>10</v>
      </c>
      <c r="M21" s="32">
        <v>10</v>
      </c>
      <c r="N21" s="32">
        <v>10</v>
      </c>
      <c r="O21" s="32">
        <v>10</v>
      </c>
      <c r="P21" s="32">
        <v>10</v>
      </c>
      <c r="Q21" s="32">
        <v>10</v>
      </c>
      <c r="R21" s="32">
        <v>10</v>
      </c>
      <c r="S21" s="32">
        <v>10</v>
      </c>
      <c r="T21" s="32">
        <v>10</v>
      </c>
      <c r="U21" s="32">
        <v>10</v>
      </c>
      <c r="V21" s="32">
        <v>10</v>
      </c>
      <c r="W21" s="32">
        <v>10</v>
      </c>
      <c r="X21" s="32">
        <v>10</v>
      </c>
      <c r="Y21" s="32">
        <v>10</v>
      </c>
      <c r="Z21" s="32">
        <v>10</v>
      </c>
      <c r="AA21" s="32">
        <v>10</v>
      </c>
      <c r="AB21" s="32">
        <v>10</v>
      </c>
      <c r="AC21" s="32">
        <v>10</v>
      </c>
      <c r="AD21" s="32">
        <v>10</v>
      </c>
      <c r="AE21" s="32">
        <v>10</v>
      </c>
      <c r="AF21" s="32">
        <v>10</v>
      </c>
      <c r="AG21" s="32">
        <v>10</v>
      </c>
      <c r="AH21" s="32">
        <v>10</v>
      </c>
      <c r="AI21" s="32">
        <v>10</v>
      </c>
      <c r="AJ21" s="32">
        <v>10</v>
      </c>
      <c r="AK21" s="32">
        <v>10</v>
      </c>
      <c r="AL21" s="32">
        <v>10</v>
      </c>
      <c r="AM21" s="32">
        <v>10</v>
      </c>
      <c r="AN21" s="32">
        <v>10</v>
      </c>
      <c r="AO21" s="32">
        <v>10</v>
      </c>
      <c r="AP21" s="32">
        <v>10</v>
      </c>
      <c r="AQ21" s="32">
        <v>10</v>
      </c>
      <c r="AR21" s="32">
        <v>10</v>
      </c>
      <c r="AS21" s="32">
        <v>10</v>
      </c>
      <c r="AU21" s="90">
        <f>COUNTIF( D21:AS21, "&lt;10")</f>
        <v>0</v>
      </c>
      <c r="AV21" s="98" t="s">
        <v>56</v>
      </c>
    </row>
    <row r="22" spans="1:48" x14ac:dyDescent="0.3">
      <c r="A22" s="18">
        <v>13</v>
      </c>
      <c r="B22" s="33" t="s">
        <v>57</v>
      </c>
      <c r="C22" s="1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U22" s="101"/>
      <c r="AV22" s="101"/>
    </row>
    <row r="23" spans="1:48" x14ac:dyDescent="0.3">
      <c r="A23" s="18">
        <v>14</v>
      </c>
      <c r="B23" s="19" t="s">
        <v>51</v>
      </c>
      <c r="C23" s="35">
        <f t="shared" ref="C23:AS23" si="6">SUM(C21,C22)</f>
        <v>10</v>
      </c>
      <c r="D23" s="36">
        <f t="shared" si="6"/>
        <v>10</v>
      </c>
      <c r="E23" s="36">
        <f t="shared" si="6"/>
        <v>10</v>
      </c>
      <c r="F23" s="36">
        <f t="shared" si="6"/>
        <v>10</v>
      </c>
      <c r="G23" s="36">
        <f t="shared" si="6"/>
        <v>10</v>
      </c>
      <c r="H23" s="36">
        <f t="shared" si="6"/>
        <v>10</v>
      </c>
      <c r="I23" s="36">
        <f t="shared" si="6"/>
        <v>10</v>
      </c>
      <c r="J23" s="36">
        <f t="shared" si="6"/>
        <v>10</v>
      </c>
      <c r="K23" s="36">
        <f t="shared" si="6"/>
        <v>10</v>
      </c>
      <c r="L23" s="36">
        <f t="shared" si="6"/>
        <v>10</v>
      </c>
      <c r="M23" s="36">
        <f t="shared" si="6"/>
        <v>10</v>
      </c>
      <c r="N23" s="36">
        <f t="shared" si="6"/>
        <v>10</v>
      </c>
      <c r="O23" s="36">
        <f t="shared" si="6"/>
        <v>10</v>
      </c>
      <c r="P23" s="36">
        <f t="shared" si="6"/>
        <v>10</v>
      </c>
      <c r="Q23" s="36">
        <f t="shared" si="6"/>
        <v>10</v>
      </c>
      <c r="R23" s="36">
        <f t="shared" si="6"/>
        <v>10</v>
      </c>
      <c r="S23" s="36">
        <f t="shared" si="6"/>
        <v>10</v>
      </c>
      <c r="T23" s="36">
        <f t="shared" si="6"/>
        <v>10</v>
      </c>
      <c r="U23" s="36">
        <f t="shared" si="6"/>
        <v>10</v>
      </c>
      <c r="V23" s="36">
        <f t="shared" si="6"/>
        <v>10</v>
      </c>
      <c r="W23" s="36">
        <f t="shared" si="6"/>
        <v>10</v>
      </c>
      <c r="X23" s="36">
        <f t="shared" si="6"/>
        <v>10</v>
      </c>
      <c r="Y23" s="36">
        <f t="shared" si="6"/>
        <v>10</v>
      </c>
      <c r="Z23" s="36">
        <f t="shared" si="6"/>
        <v>10</v>
      </c>
      <c r="AA23" s="36">
        <f t="shared" si="6"/>
        <v>10</v>
      </c>
      <c r="AB23" s="36">
        <f t="shared" si="6"/>
        <v>10</v>
      </c>
      <c r="AC23" s="36">
        <f t="shared" si="6"/>
        <v>10</v>
      </c>
      <c r="AD23" s="36">
        <f t="shared" si="6"/>
        <v>10</v>
      </c>
      <c r="AE23" s="36">
        <f t="shared" si="6"/>
        <v>10</v>
      </c>
      <c r="AF23" s="36">
        <f t="shared" si="6"/>
        <v>10</v>
      </c>
      <c r="AG23" s="36">
        <f t="shared" si="6"/>
        <v>10</v>
      </c>
      <c r="AH23" s="36">
        <f t="shared" si="6"/>
        <v>10</v>
      </c>
      <c r="AI23" s="36">
        <f t="shared" si="6"/>
        <v>10</v>
      </c>
      <c r="AJ23" s="36">
        <f t="shared" si="6"/>
        <v>10</v>
      </c>
      <c r="AK23" s="36">
        <f t="shared" si="6"/>
        <v>10</v>
      </c>
      <c r="AL23" s="36">
        <f t="shared" si="6"/>
        <v>10</v>
      </c>
      <c r="AM23" s="36">
        <f t="shared" si="6"/>
        <v>10</v>
      </c>
      <c r="AN23" s="36">
        <f t="shared" si="6"/>
        <v>10</v>
      </c>
      <c r="AO23" s="36">
        <f t="shared" si="6"/>
        <v>10</v>
      </c>
      <c r="AP23" s="36">
        <f t="shared" si="6"/>
        <v>10</v>
      </c>
      <c r="AQ23" s="36">
        <f t="shared" si="6"/>
        <v>10</v>
      </c>
      <c r="AR23" s="36">
        <f t="shared" si="6"/>
        <v>10</v>
      </c>
      <c r="AS23" s="36">
        <f t="shared" si="6"/>
        <v>10</v>
      </c>
      <c r="AU23" s="101"/>
      <c r="AV23" s="100"/>
    </row>
    <row r="24" spans="1:48" s="115" customFormat="1" x14ac:dyDescent="0.3">
      <c r="A24" s="118"/>
      <c r="B24" s="176"/>
      <c r="C24" s="177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U24" s="90">
        <f>COUNTIF( D24:AS24, "=1")</f>
        <v>0</v>
      </c>
      <c r="AV24" s="116" t="s">
        <v>111</v>
      </c>
    </row>
    <row r="25" spans="1:48" s="115" customFormat="1" x14ac:dyDescent="0.3">
      <c r="A25" s="118"/>
      <c r="B25" s="178" t="s">
        <v>110</v>
      </c>
      <c r="C25" s="179"/>
      <c r="D25" s="123" t="str">
        <f>IF(D24=1, "TRUE", "")</f>
        <v/>
      </c>
      <c r="E25" s="123" t="str">
        <f t="shared" ref="E25:AS25" si="7">IF(E24=1, "TRUE", "")</f>
        <v/>
      </c>
      <c r="F25" s="123" t="str">
        <f t="shared" si="7"/>
        <v/>
      </c>
      <c r="G25" s="123" t="str">
        <f t="shared" si="7"/>
        <v/>
      </c>
      <c r="H25" s="123" t="str">
        <f t="shared" si="7"/>
        <v/>
      </c>
      <c r="I25" s="123" t="str">
        <f t="shared" si="7"/>
        <v/>
      </c>
      <c r="J25" s="123" t="str">
        <f t="shared" si="7"/>
        <v/>
      </c>
      <c r="K25" s="123" t="str">
        <f t="shared" si="7"/>
        <v/>
      </c>
      <c r="L25" s="123" t="str">
        <f t="shared" si="7"/>
        <v/>
      </c>
      <c r="M25" s="123" t="str">
        <f t="shared" si="7"/>
        <v/>
      </c>
      <c r="N25" s="123" t="str">
        <f t="shared" si="7"/>
        <v/>
      </c>
      <c r="O25" s="123" t="str">
        <f t="shared" si="7"/>
        <v/>
      </c>
      <c r="P25" s="123" t="str">
        <f t="shared" si="7"/>
        <v/>
      </c>
      <c r="Q25" s="123" t="str">
        <f t="shared" si="7"/>
        <v/>
      </c>
      <c r="R25" s="123" t="str">
        <f t="shared" si="7"/>
        <v/>
      </c>
      <c r="S25" s="123" t="str">
        <f t="shared" si="7"/>
        <v/>
      </c>
      <c r="T25" s="123" t="str">
        <f t="shared" si="7"/>
        <v/>
      </c>
      <c r="U25" s="123" t="str">
        <f t="shared" si="7"/>
        <v/>
      </c>
      <c r="V25" s="123" t="str">
        <f t="shared" si="7"/>
        <v/>
      </c>
      <c r="W25" s="123" t="str">
        <f t="shared" si="7"/>
        <v/>
      </c>
      <c r="X25" s="123" t="str">
        <f t="shared" si="7"/>
        <v/>
      </c>
      <c r="Y25" s="123" t="str">
        <f t="shared" si="7"/>
        <v/>
      </c>
      <c r="Z25" s="123" t="str">
        <f t="shared" si="7"/>
        <v/>
      </c>
      <c r="AA25" s="123" t="str">
        <f t="shared" si="7"/>
        <v/>
      </c>
      <c r="AB25" s="123" t="str">
        <f t="shared" si="7"/>
        <v/>
      </c>
      <c r="AC25" s="123" t="str">
        <f t="shared" si="7"/>
        <v/>
      </c>
      <c r="AD25" s="123" t="str">
        <f t="shared" si="7"/>
        <v/>
      </c>
      <c r="AE25" s="123" t="str">
        <f t="shared" si="7"/>
        <v/>
      </c>
      <c r="AF25" s="123" t="str">
        <f t="shared" si="7"/>
        <v/>
      </c>
      <c r="AG25" s="123" t="str">
        <f t="shared" si="7"/>
        <v/>
      </c>
      <c r="AH25" s="123" t="str">
        <f t="shared" si="7"/>
        <v/>
      </c>
      <c r="AI25" s="123" t="str">
        <f t="shared" si="7"/>
        <v/>
      </c>
      <c r="AJ25" s="123" t="str">
        <f t="shared" si="7"/>
        <v/>
      </c>
      <c r="AK25" s="123" t="str">
        <f t="shared" si="7"/>
        <v/>
      </c>
      <c r="AL25" s="123" t="str">
        <f t="shared" si="7"/>
        <v/>
      </c>
      <c r="AM25" s="123" t="str">
        <f t="shared" si="7"/>
        <v/>
      </c>
      <c r="AN25" s="123" t="str">
        <f t="shared" si="7"/>
        <v/>
      </c>
      <c r="AO25" s="123" t="str">
        <f t="shared" si="7"/>
        <v/>
      </c>
      <c r="AP25" s="123" t="str">
        <f t="shared" si="7"/>
        <v/>
      </c>
      <c r="AQ25" s="123" t="str">
        <f t="shared" si="7"/>
        <v/>
      </c>
      <c r="AR25" s="123" t="str">
        <f t="shared" si="7"/>
        <v/>
      </c>
      <c r="AS25" s="123" t="str">
        <f t="shared" si="7"/>
        <v/>
      </c>
      <c r="AU25"/>
      <c r="AV25"/>
    </row>
    <row r="26" spans="1:48" x14ac:dyDescent="0.3">
      <c r="A26" s="18"/>
      <c r="B26" s="165" t="s">
        <v>109</v>
      </c>
      <c r="C26" s="166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</row>
    <row r="27" spans="1:48" ht="17.399999999999999" x14ac:dyDescent="0.35">
      <c r="A27" s="18"/>
      <c r="B27" s="37" t="s">
        <v>58</v>
      </c>
      <c r="C27" s="1">
        <f>SUM(C5,C6,C7,C8,C9,C10,C11,C12,C13,C14,C17,C18,C21)</f>
        <v>100</v>
      </c>
      <c r="D27" s="127" t="str">
        <f>IF(D4 = "", "", SUM(D15,D19,D23,D26))</f>
        <v/>
      </c>
      <c r="E27" s="127" t="str">
        <f t="shared" ref="E27:AS27" si="8">IF(E4 = "", "", SUM(E15,E19,E23,E26))</f>
        <v/>
      </c>
      <c r="F27" s="127" t="str">
        <f t="shared" si="8"/>
        <v/>
      </c>
      <c r="G27" s="127" t="str">
        <f t="shared" si="8"/>
        <v/>
      </c>
      <c r="H27" s="127" t="str">
        <f t="shared" si="8"/>
        <v/>
      </c>
      <c r="I27" s="127" t="str">
        <f t="shared" si="8"/>
        <v/>
      </c>
      <c r="J27" s="127" t="str">
        <f t="shared" si="8"/>
        <v/>
      </c>
      <c r="K27" s="127" t="str">
        <f t="shared" si="8"/>
        <v/>
      </c>
      <c r="L27" s="127" t="str">
        <f t="shared" si="8"/>
        <v/>
      </c>
      <c r="M27" s="127" t="str">
        <f t="shared" si="8"/>
        <v/>
      </c>
      <c r="N27" s="127" t="str">
        <f t="shared" si="8"/>
        <v/>
      </c>
      <c r="O27" s="127" t="str">
        <f t="shared" si="8"/>
        <v/>
      </c>
      <c r="P27" s="127" t="str">
        <f t="shared" si="8"/>
        <v/>
      </c>
      <c r="Q27" s="127" t="str">
        <f t="shared" si="8"/>
        <v/>
      </c>
      <c r="R27" s="127" t="str">
        <f t="shared" si="8"/>
        <v/>
      </c>
      <c r="S27" s="127" t="str">
        <f t="shared" si="8"/>
        <v/>
      </c>
      <c r="T27" s="127" t="str">
        <f t="shared" si="8"/>
        <v/>
      </c>
      <c r="U27" s="127" t="str">
        <f t="shared" si="8"/>
        <v/>
      </c>
      <c r="V27" s="127" t="str">
        <f t="shared" si="8"/>
        <v/>
      </c>
      <c r="W27" s="127" t="str">
        <f t="shared" si="8"/>
        <v/>
      </c>
      <c r="X27" s="127" t="str">
        <f t="shared" si="8"/>
        <v/>
      </c>
      <c r="Y27" s="127" t="str">
        <f t="shared" si="8"/>
        <v/>
      </c>
      <c r="Z27" s="127" t="str">
        <f t="shared" si="8"/>
        <v/>
      </c>
      <c r="AA27" s="127" t="str">
        <f t="shared" si="8"/>
        <v/>
      </c>
      <c r="AB27" s="127" t="str">
        <f t="shared" si="8"/>
        <v/>
      </c>
      <c r="AC27" s="127" t="str">
        <f t="shared" si="8"/>
        <v/>
      </c>
      <c r="AD27" s="127" t="str">
        <f t="shared" si="8"/>
        <v/>
      </c>
      <c r="AE27" s="127" t="str">
        <f t="shared" si="8"/>
        <v/>
      </c>
      <c r="AF27" s="127" t="str">
        <f t="shared" si="8"/>
        <v/>
      </c>
      <c r="AG27" s="127" t="str">
        <f t="shared" si="8"/>
        <v/>
      </c>
      <c r="AH27" s="127" t="str">
        <f t="shared" si="8"/>
        <v/>
      </c>
      <c r="AI27" s="127" t="str">
        <f t="shared" si="8"/>
        <v/>
      </c>
      <c r="AJ27" s="127" t="str">
        <f t="shared" si="8"/>
        <v/>
      </c>
      <c r="AK27" s="127" t="str">
        <f t="shared" si="8"/>
        <v/>
      </c>
      <c r="AL27" s="127" t="str">
        <f t="shared" si="8"/>
        <v/>
      </c>
      <c r="AM27" s="127" t="str">
        <f t="shared" si="8"/>
        <v/>
      </c>
      <c r="AN27" s="127" t="str">
        <f t="shared" si="8"/>
        <v/>
      </c>
      <c r="AO27" s="127" t="str">
        <f t="shared" si="8"/>
        <v/>
      </c>
      <c r="AP27" s="127" t="str">
        <f t="shared" si="8"/>
        <v/>
      </c>
      <c r="AQ27" s="127" t="str">
        <f t="shared" si="8"/>
        <v/>
      </c>
      <c r="AR27" s="127" t="str">
        <f t="shared" si="8"/>
        <v/>
      </c>
      <c r="AS27" s="127" t="str">
        <f t="shared" si="8"/>
        <v/>
      </c>
      <c r="AU27" t="str">
        <f>IFERROR(AVERAGE(D27:AS27),"")</f>
        <v/>
      </c>
      <c r="AV27" s="125" t="s">
        <v>114</v>
      </c>
    </row>
    <row r="28" spans="1:48" x14ac:dyDescent="0.3">
      <c r="A28" s="18"/>
      <c r="B28" s="19" t="s">
        <v>59</v>
      </c>
      <c r="C28" s="111">
        <f t="shared" ref="C28" si="9">SUM(C15,C19,C23)</f>
        <v>100</v>
      </c>
      <c r="D28" s="128" t="str">
        <f>IF(D4 = "", "", "100")</f>
        <v/>
      </c>
      <c r="E28" s="128" t="str">
        <f t="shared" ref="E28:AS28" si="10">IF(E4 = "", "", "100")</f>
        <v/>
      </c>
      <c r="F28" s="128" t="str">
        <f t="shared" si="10"/>
        <v/>
      </c>
      <c r="G28" s="128" t="str">
        <f t="shared" si="10"/>
        <v/>
      </c>
      <c r="H28" s="128" t="str">
        <f t="shared" si="10"/>
        <v/>
      </c>
      <c r="I28" s="128" t="str">
        <f t="shared" si="10"/>
        <v/>
      </c>
      <c r="J28" s="128" t="str">
        <f t="shared" si="10"/>
        <v/>
      </c>
      <c r="K28" s="128" t="str">
        <f t="shared" si="10"/>
        <v/>
      </c>
      <c r="L28" s="128" t="str">
        <f t="shared" si="10"/>
        <v/>
      </c>
      <c r="M28" s="128" t="str">
        <f t="shared" si="10"/>
        <v/>
      </c>
      <c r="N28" s="128" t="str">
        <f t="shared" si="10"/>
        <v/>
      </c>
      <c r="O28" s="128" t="str">
        <f t="shared" si="10"/>
        <v/>
      </c>
      <c r="P28" s="128" t="str">
        <f t="shared" si="10"/>
        <v/>
      </c>
      <c r="Q28" s="128" t="str">
        <f t="shared" si="10"/>
        <v/>
      </c>
      <c r="R28" s="128" t="str">
        <f t="shared" si="10"/>
        <v/>
      </c>
      <c r="S28" s="128" t="str">
        <f t="shared" si="10"/>
        <v/>
      </c>
      <c r="T28" s="128" t="str">
        <f t="shared" si="10"/>
        <v/>
      </c>
      <c r="U28" s="128" t="str">
        <f t="shared" si="10"/>
        <v/>
      </c>
      <c r="V28" s="128" t="str">
        <f t="shared" si="10"/>
        <v/>
      </c>
      <c r="W28" s="128" t="str">
        <f t="shared" si="10"/>
        <v/>
      </c>
      <c r="X28" s="128" t="str">
        <f t="shared" si="10"/>
        <v/>
      </c>
      <c r="Y28" s="128" t="str">
        <f t="shared" si="10"/>
        <v/>
      </c>
      <c r="Z28" s="128" t="str">
        <f t="shared" si="10"/>
        <v/>
      </c>
      <c r="AA28" s="128" t="str">
        <f t="shared" si="10"/>
        <v/>
      </c>
      <c r="AB28" s="128" t="str">
        <f t="shared" si="10"/>
        <v/>
      </c>
      <c r="AC28" s="128" t="str">
        <f t="shared" si="10"/>
        <v/>
      </c>
      <c r="AD28" s="128" t="str">
        <f t="shared" si="10"/>
        <v/>
      </c>
      <c r="AE28" s="128" t="str">
        <f t="shared" si="10"/>
        <v/>
      </c>
      <c r="AF28" s="128" t="str">
        <f t="shared" si="10"/>
        <v/>
      </c>
      <c r="AG28" s="128" t="str">
        <f t="shared" si="10"/>
        <v/>
      </c>
      <c r="AH28" s="128" t="str">
        <f t="shared" si="10"/>
        <v/>
      </c>
      <c r="AI28" s="128" t="str">
        <f t="shared" si="10"/>
        <v/>
      </c>
      <c r="AJ28" s="128" t="str">
        <f t="shared" si="10"/>
        <v/>
      </c>
      <c r="AK28" s="128" t="str">
        <f t="shared" si="10"/>
        <v/>
      </c>
      <c r="AL28" s="128" t="str">
        <f t="shared" si="10"/>
        <v/>
      </c>
      <c r="AM28" s="128" t="str">
        <f t="shared" si="10"/>
        <v/>
      </c>
      <c r="AN28" s="128" t="str">
        <f t="shared" si="10"/>
        <v/>
      </c>
      <c r="AO28" s="128" t="str">
        <f t="shared" si="10"/>
        <v/>
      </c>
      <c r="AP28" s="128" t="str">
        <f t="shared" si="10"/>
        <v/>
      </c>
      <c r="AQ28" s="128" t="str">
        <f t="shared" si="10"/>
        <v/>
      </c>
      <c r="AR28" s="128" t="str">
        <f t="shared" si="10"/>
        <v/>
      </c>
      <c r="AS28" s="128" t="str">
        <f t="shared" si="10"/>
        <v/>
      </c>
    </row>
    <row r="29" spans="1:48" ht="17.399999999999999" x14ac:dyDescent="0.35">
      <c r="A29" s="18"/>
      <c r="B29" s="38"/>
      <c r="C29" s="1"/>
      <c r="D29" s="2"/>
      <c r="E29" s="2"/>
      <c r="F29" s="2"/>
      <c r="G29" s="3"/>
      <c r="H29" s="3"/>
      <c r="I29" s="3"/>
      <c r="J29" s="3"/>
      <c r="K29" s="3"/>
      <c r="L29" s="3"/>
      <c r="M29" s="3"/>
      <c r="N29" s="3"/>
      <c r="O29" s="2"/>
      <c r="P29" s="2"/>
      <c r="Q29" s="3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</sheetData>
  <mergeCells count="4">
    <mergeCell ref="A2:B2"/>
    <mergeCell ref="B24:C24"/>
    <mergeCell ref="B25:C25"/>
    <mergeCell ref="B26:C26"/>
  </mergeCells>
  <conditionalFormatting sqref="AV24:XFD24 A24:D24 AT24">
    <cfRule type="containsText" dxfId="21" priority="5" operator="containsText" text="TRUE">
      <formula>NOT(ISERROR(SEARCH("TRUE",A24)))</formula>
    </cfRule>
  </conditionalFormatting>
  <conditionalFormatting sqref="AW25:XFD25 A25:C25 AT25">
    <cfRule type="containsText" dxfId="19" priority="4" operator="containsText" text="TRUE">
      <formula>NOT(ISERROR(SEARCH("TRUE",A25)))</formula>
    </cfRule>
  </conditionalFormatting>
  <conditionalFormatting sqref="D25:AS25">
    <cfRule type="containsText" dxfId="17" priority="3" operator="containsText" text="TRUE">
      <formula>NOT(ISERROR(SEARCH("TRUE",D25)))</formula>
    </cfRule>
  </conditionalFormatting>
  <conditionalFormatting sqref="E24:I24">
    <cfRule type="containsText" dxfId="15" priority="2" operator="containsText" text="TRUE">
      <formula>NOT(ISERROR(SEARCH("TRUE",E24)))</formula>
    </cfRule>
  </conditionalFormatting>
  <conditionalFormatting sqref="J24:AS24">
    <cfRule type="containsText" dxfId="13" priority="1" operator="containsText" text="TRUE">
      <formula>NOT(ISERROR(SEARCH("TRUE",J24)))</formula>
    </cfRule>
  </conditionalFormatting>
  <dataValidations count="1">
    <dataValidation type="list" allowBlank="1" showInputMessage="1" showErrorMessage="1" sqref="D3:AS3">
      <formula1>ICE_AGENT</formula1>
    </dataValidation>
  </dataValidations>
  <hyperlinks>
    <hyperlink ref="AR2" location="GoToTix03_Agent" display="GoToCalls"/>
    <hyperlink ref="AJ2" location="GoToTix03_1279" display="GoToCalls"/>
    <hyperlink ref="AA2" location="GoToTix03_1212" display="GoToCalls"/>
    <hyperlink ref="V2" location="GoToTix02_1167" display="GoToCalls"/>
    <hyperlink ref="M2" location="GoToTix03_1132" display="GoToCalls"/>
    <hyperlink ref="D2" location="GoToTix03_1027" display="GoToCalls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9"/>
  <sheetViews>
    <sheetView topLeftCell="A37" workbookViewId="0">
      <selection sqref="A1:A59"/>
    </sheetView>
  </sheetViews>
  <sheetFormatPr defaultRowHeight="14.4" x14ac:dyDescent="0.3"/>
  <cols>
    <col min="1" max="1" width="13.109375" customWidth="1"/>
  </cols>
  <sheetData>
    <row r="1" spans="1:1" x14ac:dyDescent="0.3">
      <c r="A1" t="s">
        <v>62</v>
      </c>
    </row>
    <row r="2" spans="1:1" x14ac:dyDescent="0.3">
      <c r="A2" t="s">
        <v>370</v>
      </c>
    </row>
    <row r="3" spans="1:1" x14ac:dyDescent="0.3">
      <c r="A3" t="s">
        <v>3</v>
      </c>
    </row>
    <row r="4" spans="1:1" x14ac:dyDescent="0.3">
      <c r="A4" t="s">
        <v>371</v>
      </c>
    </row>
    <row r="5" spans="1:1" x14ac:dyDescent="0.3">
      <c r="A5" t="s">
        <v>4</v>
      </c>
    </row>
    <row r="6" spans="1:1" x14ac:dyDescent="0.3">
      <c r="A6" t="s">
        <v>372</v>
      </c>
    </row>
    <row r="7" spans="1:1" x14ac:dyDescent="0.3">
      <c r="A7" t="s">
        <v>5</v>
      </c>
    </row>
    <row r="8" spans="1:1" x14ac:dyDescent="0.3">
      <c r="A8" t="s">
        <v>6</v>
      </c>
    </row>
    <row r="9" spans="1:1" x14ac:dyDescent="0.3">
      <c r="A9" t="s">
        <v>7</v>
      </c>
    </row>
    <row r="10" spans="1:1" x14ac:dyDescent="0.3">
      <c r="A10" t="s">
        <v>373</v>
      </c>
    </row>
    <row r="11" spans="1:1" x14ac:dyDescent="0.3">
      <c r="A11" t="s">
        <v>8</v>
      </c>
    </row>
    <row r="12" spans="1:1" x14ac:dyDescent="0.3">
      <c r="A12" t="s">
        <v>374</v>
      </c>
    </row>
    <row r="13" spans="1:1" x14ac:dyDescent="0.3">
      <c r="A13" t="s">
        <v>9</v>
      </c>
    </row>
    <row r="14" spans="1:1" x14ac:dyDescent="0.3">
      <c r="A14" t="s">
        <v>10</v>
      </c>
    </row>
    <row r="15" spans="1:1" x14ac:dyDescent="0.3">
      <c r="A15" t="s">
        <v>375</v>
      </c>
    </row>
    <row r="16" spans="1:1" x14ac:dyDescent="0.3">
      <c r="A16" t="s">
        <v>11</v>
      </c>
    </row>
    <row r="17" spans="1:1" x14ac:dyDescent="0.3">
      <c r="A17" t="s">
        <v>12</v>
      </c>
    </row>
    <row r="18" spans="1:1" x14ac:dyDescent="0.3">
      <c r="A18" t="s">
        <v>13</v>
      </c>
    </row>
    <row r="19" spans="1:1" x14ac:dyDescent="0.3">
      <c r="A19" t="s">
        <v>14</v>
      </c>
    </row>
    <row r="20" spans="1:1" x14ac:dyDescent="0.3">
      <c r="A20" t="s">
        <v>15</v>
      </c>
    </row>
    <row r="21" spans="1:1" x14ac:dyDescent="0.3">
      <c r="A21" t="s">
        <v>16</v>
      </c>
    </row>
    <row r="22" spans="1:1" x14ac:dyDescent="0.3">
      <c r="A22" t="s">
        <v>17</v>
      </c>
    </row>
    <row r="23" spans="1:1" x14ac:dyDescent="0.3">
      <c r="A23" t="s">
        <v>61</v>
      </c>
    </row>
    <row r="24" spans="1:1" x14ac:dyDescent="0.3">
      <c r="A24" t="s">
        <v>376</v>
      </c>
    </row>
    <row r="25" spans="1:1" x14ac:dyDescent="0.3">
      <c r="A25" t="s">
        <v>377</v>
      </c>
    </row>
    <row r="26" spans="1:1" x14ac:dyDescent="0.3">
      <c r="A26" t="s">
        <v>18</v>
      </c>
    </row>
    <row r="27" spans="1:1" x14ac:dyDescent="0.3">
      <c r="A27" t="s">
        <v>19</v>
      </c>
    </row>
    <row r="28" spans="1:1" x14ac:dyDescent="0.3">
      <c r="A28" t="s">
        <v>378</v>
      </c>
    </row>
    <row r="29" spans="1:1" x14ac:dyDescent="0.3">
      <c r="A29" t="s">
        <v>20</v>
      </c>
    </row>
    <row r="30" spans="1:1" x14ac:dyDescent="0.3">
      <c r="A30" t="s">
        <v>379</v>
      </c>
    </row>
    <row r="31" spans="1:1" x14ac:dyDescent="0.3">
      <c r="A31" t="s">
        <v>21</v>
      </c>
    </row>
    <row r="32" spans="1:1" x14ac:dyDescent="0.3">
      <c r="A32" t="s">
        <v>22</v>
      </c>
    </row>
    <row r="33" spans="1:1" x14ac:dyDescent="0.3">
      <c r="A33" t="s">
        <v>380</v>
      </c>
    </row>
    <row r="34" spans="1:1" x14ac:dyDescent="0.3">
      <c r="A34" t="s">
        <v>23</v>
      </c>
    </row>
    <row r="35" spans="1:1" x14ac:dyDescent="0.3">
      <c r="A35" t="s">
        <v>381</v>
      </c>
    </row>
    <row r="36" spans="1:1" x14ac:dyDescent="0.3">
      <c r="A36" t="s">
        <v>24</v>
      </c>
    </row>
    <row r="37" spans="1:1" x14ac:dyDescent="0.3">
      <c r="A37" t="s">
        <v>25</v>
      </c>
    </row>
    <row r="38" spans="1:1" x14ac:dyDescent="0.3">
      <c r="A38" t="s">
        <v>382</v>
      </c>
    </row>
    <row r="39" spans="1:1" x14ac:dyDescent="0.3">
      <c r="A39" t="s">
        <v>26</v>
      </c>
    </row>
    <row r="40" spans="1:1" x14ac:dyDescent="0.3">
      <c r="A40" t="s">
        <v>27</v>
      </c>
    </row>
    <row r="41" spans="1:1" x14ac:dyDescent="0.3">
      <c r="A41" t="s">
        <v>28</v>
      </c>
    </row>
    <row r="42" spans="1:1" x14ac:dyDescent="0.3">
      <c r="A42" t="s">
        <v>383</v>
      </c>
    </row>
    <row r="43" spans="1:1" x14ac:dyDescent="0.3">
      <c r="A43" t="s">
        <v>384</v>
      </c>
    </row>
    <row r="44" spans="1:1" x14ac:dyDescent="0.3">
      <c r="A44" t="s">
        <v>385</v>
      </c>
    </row>
    <row r="45" spans="1:1" x14ac:dyDescent="0.3">
      <c r="A45" t="s">
        <v>29</v>
      </c>
    </row>
    <row r="46" spans="1:1" x14ac:dyDescent="0.3">
      <c r="A46" t="s">
        <v>386</v>
      </c>
    </row>
    <row r="47" spans="1:1" x14ac:dyDescent="0.3">
      <c r="A47" t="s">
        <v>387</v>
      </c>
    </row>
    <row r="48" spans="1:1" x14ac:dyDescent="0.3">
      <c r="A48" t="s">
        <v>30</v>
      </c>
    </row>
    <row r="49" spans="1:1" x14ac:dyDescent="0.3">
      <c r="A49" t="s">
        <v>31</v>
      </c>
    </row>
    <row r="50" spans="1:1" x14ac:dyDescent="0.3">
      <c r="A50" t="s">
        <v>388</v>
      </c>
    </row>
    <row r="51" spans="1:1" x14ac:dyDescent="0.3">
      <c r="A51" t="s">
        <v>32</v>
      </c>
    </row>
    <row r="52" spans="1:1" x14ac:dyDescent="0.3">
      <c r="A52" t="s">
        <v>33</v>
      </c>
    </row>
    <row r="53" spans="1:1" x14ac:dyDescent="0.3">
      <c r="A53" t="s">
        <v>34</v>
      </c>
    </row>
    <row r="54" spans="1:1" x14ac:dyDescent="0.3">
      <c r="A54" t="s">
        <v>35</v>
      </c>
    </row>
    <row r="55" spans="1:1" x14ac:dyDescent="0.3">
      <c r="A55" t="s">
        <v>36</v>
      </c>
    </row>
    <row r="56" spans="1:1" x14ac:dyDescent="0.3">
      <c r="A56" t="s">
        <v>389</v>
      </c>
    </row>
    <row r="57" spans="1:1" x14ac:dyDescent="0.3">
      <c r="A57" t="s">
        <v>37</v>
      </c>
    </row>
    <row r="58" spans="1:1" x14ac:dyDescent="0.3">
      <c r="A58" t="s">
        <v>38</v>
      </c>
    </row>
    <row r="59" spans="1:1" x14ac:dyDescent="0.3">
      <c r="A59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37</vt:i4>
      </vt:variant>
    </vt:vector>
  </HeadingPairs>
  <TitlesOfParts>
    <vt:vector size="45" baseType="lpstr">
      <vt:lpstr>ACTIVE SDA</vt:lpstr>
      <vt:lpstr>18_January_Calls</vt:lpstr>
      <vt:lpstr>18_January_Tickets</vt:lpstr>
      <vt:lpstr>18_February_Calls</vt:lpstr>
      <vt:lpstr>18_February_Tickets</vt:lpstr>
      <vt:lpstr>18_March_Calls</vt:lpstr>
      <vt:lpstr>18_March_Tickets</vt:lpstr>
      <vt:lpstr>Values</vt:lpstr>
      <vt:lpstr>GoToCalls01_1027</vt:lpstr>
      <vt:lpstr>GoToCalls01_1132</vt:lpstr>
      <vt:lpstr>GoToCalls01_1167</vt:lpstr>
      <vt:lpstr>GoToCalls01_1212</vt:lpstr>
      <vt:lpstr>GoToCalls01_1279</vt:lpstr>
      <vt:lpstr>GoToCalls01_Agent</vt:lpstr>
      <vt:lpstr>GoToCalls02_1027</vt:lpstr>
      <vt:lpstr>GoToCalls02_1132</vt:lpstr>
      <vt:lpstr>GoToCalls02_1167</vt:lpstr>
      <vt:lpstr>GoToCalls02_1212</vt:lpstr>
      <vt:lpstr>GoToCalls02_1279</vt:lpstr>
      <vt:lpstr>GoToCalls02_Agent</vt:lpstr>
      <vt:lpstr>GoToCalls03_1027</vt:lpstr>
      <vt:lpstr>GoToCalls03_1132</vt:lpstr>
      <vt:lpstr>GoToCalls03_1167</vt:lpstr>
      <vt:lpstr>GoToCalls03_1212</vt:lpstr>
      <vt:lpstr>GoToCalls03_1279</vt:lpstr>
      <vt:lpstr>GoToCalls03_Agent</vt:lpstr>
      <vt:lpstr>GoToTix01_1027</vt:lpstr>
      <vt:lpstr>GoToTix01_1132</vt:lpstr>
      <vt:lpstr>GoToTix01_1167</vt:lpstr>
      <vt:lpstr>GoToTix01_1212</vt:lpstr>
      <vt:lpstr>GoToTix01_1279</vt:lpstr>
      <vt:lpstr>GoToTix01_Agent</vt:lpstr>
      <vt:lpstr>GoToTix02_1027</vt:lpstr>
      <vt:lpstr>GoToTix02_1132</vt:lpstr>
      <vt:lpstr>GoToTix02_1167</vt:lpstr>
      <vt:lpstr>GoToTix02_1212</vt:lpstr>
      <vt:lpstr>GoToTix02_1279</vt:lpstr>
      <vt:lpstr>GoToTix02_Agent</vt:lpstr>
      <vt:lpstr>GoToTix03_1027</vt:lpstr>
      <vt:lpstr>GoToTix03_1132</vt:lpstr>
      <vt:lpstr>GoToTix03_1167</vt:lpstr>
      <vt:lpstr>GoToTix03_1212</vt:lpstr>
      <vt:lpstr>GoToTix03_1279</vt:lpstr>
      <vt:lpstr>GoToTix03_Agent</vt:lpstr>
      <vt:lpstr>ICE_AGENT</vt:lpstr>
    </vt:vector>
  </TitlesOfParts>
  <Company>Government of Canada\Gouvernement du Canada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Trudel</dc:creator>
  <cp:lastModifiedBy>Luc Trudel</cp:lastModifiedBy>
  <dcterms:created xsi:type="dcterms:W3CDTF">2018-01-15T13:24:23Z</dcterms:created>
  <dcterms:modified xsi:type="dcterms:W3CDTF">2018-01-19T13:44:31Z</dcterms:modified>
</cp:coreProperties>
</file>